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ntb-my.sharepoint.com/personal/emihok_hntb_com/Documents/Documents/8.28.2024 Ariel MTA Verification/2018 TMCs/2018 TMCs/"/>
    </mc:Choice>
  </mc:AlternateContent>
  <xr:revisionPtr revIDLastSave="1" documentId="13_ncr:1_{D7DB185A-BF76-4B37-AF64-7FA84E844520}" xr6:coauthVersionLast="47" xr6:coauthVersionMax="47" xr10:uidLastSave="{7EEB1CEE-E72C-4F27-A5E1-5DA325A68ACC}"/>
  <bookViews>
    <workbookView xWindow="30600" yWindow="-4215" windowWidth="27000" windowHeight="15720" activeTab="2" xr2:uid="{00000000-000D-0000-FFFF-FFFF00000000}"/>
  </bookViews>
  <sheets>
    <sheet name="Int 8 - All" sheetId="1" r:id="rId1"/>
    <sheet name="Int 8 - HV" sheetId="2" r:id="rId2"/>
    <sheet name="Int 8 - Summary" sheetId="4" r:id="rId3"/>
  </sheets>
  <externalReferences>
    <externalReference r:id="rId4"/>
    <externalReference r:id="rId5"/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4" l="1"/>
  <c r="I13" i="4" l="1"/>
  <c r="F13" i="4"/>
  <c r="I12" i="4"/>
  <c r="I11" i="4"/>
  <c r="I10" i="4"/>
  <c r="F10" i="4"/>
  <c r="D10" i="4"/>
  <c r="I9" i="4"/>
  <c r="I8" i="4"/>
  <c r="F8" i="4"/>
  <c r="E8" i="4"/>
  <c r="K7" i="4"/>
  <c r="I7" i="4"/>
  <c r="F7" i="4"/>
  <c r="P25" i="4"/>
  <c r="P24" i="4"/>
  <c r="M21" i="4"/>
  <c r="J21" i="4"/>
  <c r="G21" i="4"/>
  <c r="D21" i="4"/>
  <c r="M20" i="4"/>
  <c r="J20" i="4"/>
  <c r="G20" i="4"/>
  <c r="D20" i="4"/>
  <c r="I6" i="4"/>
  <c r="J8" i="2"/>
  <c r="K8" i="2"/>
  <c r="L8" i="2"/>
  <c r="M8" i="2"/>
  <c r="J9" i="2"/>
  <c r="K9" i="2"/>
  <c r="L9" i="2"/>
  <c r="M9" i="2"/>
  <c r="J10" i="2"/>
  <c r="K10" i="2"/>
  <c r="L10" i="2"/>
  <c r="M10" i="2"/>
  <c r="J11" i="2"/>
  <c r="K11" i="2"/>
  <c r="L11" i="2"/>
  <c r="M11" i="2"/>
  <c r="J12" i="2"/>
  <c r="K12" i="2"/>
  <c r="L12" i="2"/>
  <c r="M12" i="2"/>
  <c r="J13" i="2"/>
  <c r="K13" i="2"/>
  <c r="L13" i="2"/>
  <c r="M13" i="2"/>
  <c r="J14" i="2"/>
  <c r="K14" i="2"/>
  <c r="L14" i="2"/>
  <c r="M14" i="2"/>
  <c r="J15" i="2"/>
  <c r="K15" i="2"/>
  <c r="L15" i="2"/>
  <c r="M15" i="2"/>
  <c r="J8" i="1"/>
  <c r="L6" i="4" s="1"/>
  <c r="K8" i="1"/>
  <c r="K6" i="4" s="1"/>
  <c r="L8" i="1"/>
  <c r="J6" i="4" s="1"/>
  <c r="M8" i="1"/>
  <c r="J9" i="1"/>
  <c r="L7" i="4" s="1"/>
  <c r="K9" i="1"/>
  <c r="L9" i="1"/>
  <c r="J7" i="4" s="1"/>
  <c r="M9" i="1"/>
  <c r="J10" i="1"/>
  <c r="L8" i="4" s="1"/>
  <c r="K10" i="1"/>
  <c r="K8" i="4" s="1"/>
  <c r="L10" i="1"/>
  <c r="J8" i="4" s="1"/>
  <c r="M10" i="1"/>
  <c r="J11" i="1"/>
  <c r="L9" i="4" s="1"/>
  <c r="K11" i="1"/>
  <c r="K9" i="4" s="1"/>
  <c r="L11" i="1"/>
  <c r="J9" i="4" s="1"/>
  <c r="M11" i="1"/>
  <c r="J12" i="1"/>
  <c r="L10" i="4" s="1"/>
  <c r="K12" i="1"/>
  <c r="K10" i="4" s="1"/>
  <c r="L12" i="1"/>
  <c r="J10" i="4" s="1"/>
  <c r="M12" i="1"/>
  <c r="J13" i="1"/>
  <c r="L11" i="4" s="1"/>
  <c r="K13" i="1"/>
  <c r="K11" i="4" s="1"/>
  <c r="L13" i="1"/>
  <c r="J11" i="4" s="1"/>
  <c r="M13" i="1"/>
  <c r="J14" i="1"/>
  <c r="L12" i="4" s="1"/>
  <c r="K14" i="1"/>
  <c r="K12" i="4" s="1"/>
  <c r="L14" i="1"/>
  <c r="J12" i="4" s="1"/>
  <c r="M14" i="1"/>
  <c r="J15" i="1"/>
  <c r="L13" i="4" s="1"/>
  <c r="K15" i="1"/>
  <c r="K13" i="4" s="1"/>
  <c r="L15" i="1"/>
  <c r="J13" i="4" s="1"/>
  <c r="M15" i="1"/>
  <c r="N9" i="2"/>
  <c r="O9" i="2"/>
  <c r="P9" i="2"/>
  <c r="Q9" i="2"/>
  <c r="N10" i="2"/>
  <c r="O10" i="2"/>
  <c r="P10" i="2"/>
  <c r="Q10" i="2"/>
  <c r="N11" i="2"/>
  <c r="O11" i="2"/>
  <c r="P11" i="2"/>
  <c r="Q11" i="2"/>
  <c r="N12" i="2"/>
  <c r="O12" i="2"/>
  <c r="P12" i="2"/>
  <c r="Q12" i="2"/>
  <c r="N13" i="2"/>
  <c r="O13" i="2"/>
  <c r="P13" i="2"/>
  <c r="Q13" i="2"/>
  <c r="N14" i="2"/>
  <c r="O14" i="2"/>
  <c r="P14" i="2"/>
  <c r="Q14" i="2"/>
  <c r="N15" i="2"/>
  <c r="O15" i="2"/>
  <c r="P15" i="2"/>
  <c r="Q15" i="2"/>
  <c r="O8" i="2"/>
  <c r="P8" i="2"/>
  <c r="Q8" i="2"/>
  <c r="N8" i="2"/>
  <c r="N9" i="1"/>
  <c r="O9" i="1"/>
  <c r="E7" i="4" s="1"/>
  <c r="P9" i="1"/>
  <c r="D7" i="4" s="1"/>
  <c r="Q9" i="1"/>
  <c r="N10" i="1"/>
  <c r="O10" i="1"/>
  <c r="P10" i="1"/>
  <c r="D8" i="4" s="1"/>
  <c r="Q10" i="1"/>
  <c r="N11" i="1"/>
  <c r="F9" i="4" s="1"/>
  <c r="O11" i="1"/>
  <c r="E9" i="4" s="1"/>
  <c r="P11" i="1"/>
  <c r="D9" i="4" s="1"/>
  <c r="Q11" i="1"/>
  <c r="N12" i="1"/>
  <c r="O12" i="1"/>
  <c r="E10" i="4" s="1"/>
  <c r="P12" i="1"/>
  <c r="Q12" i="1"/>
  <c r="N13" i="1"/>
  <c r="F11" i="4" s="1"/>
  <c r="O13" i="1"/>
  <c r="E11" i="4" s="1"/>
  <c r="P13" i="1"/>
  <c r="D11" i="4" s="1"/>
  <c r="Q13" i="1"/>
  <c r="N14" i="1"/>
  <c r="F12" i="4" s="1"/>
  <c r="O14" i="1"/>
  <c r="E12" i="4" s="1"/>
  <c r="P14" i="1"/>
  <c r="D12" i="4" s="1"/>
  <c r="Q14" i="1"/>
  <c r="N15" i="1"/>
  <c r="O15" i="1"/>
  <c r="E13" i="4" s="1"/>
  <c r="P15" i="1"/>
  <c r="D13" i="4" s="1"/>
  <c r="Q15" i="1"/>
  <c r="O8" i="1"/>
  <c r="E6" i="4" s="1"/>
  <c r="P8" i="1"/>
  <c r="D6" i="4" s="1"/>
  <c r="Q8" i="1"/>
  <c r="N8" i="1"/>
  <c r="F6" i="4" s="1"/>
  <c r="F9" i="2"/>
  <c r="G9" i="2"/>
  <c r="H9" i="2"/>
  <c r="I9" i="2"/>
  <c r="F10" i="2"/>
  <c r="G10" i="2"/>
  <c r="H10" i="2"/>
  <c r="I10" i="2"/>
  <c r="F11" i="2"/>
  <c r="G11" i="2"/>
  <c r="H11" i="2"/>
  <c r="I11" i="2"/>
  <c r="F12" i="2"/>
  <c r="G12" i="2"/>
  <c r="H12" i="2"/>
  <c r="I12" i="2"/>
  <c r="F13" i="2"/>
  <c r="G13" i="2"/>
  <c r="H13" i="2"/>
  <c r="I13" i="2"/>
  <c r="F14" i="2"/>
  <c r="G14" i="2"/>
  <c r="H14" i="2"/>
  <c r="I14" i="2"/>
  <c r="F15" i="2"/>
  <c r="G15" i="2"/>
  <c r="H15" i="2"/>
  <c r="I15" i="2"/>
  <c r="G8" i="2"/>
  <c r="H8" i="2"/>
  <c r="I8" i="2"/>
  <c r="B9" i="2"/>
  <c r="C9" i="2"/>
  <c r="D9" i="2"/>
  <c r="E9" i="2"/>
  <c r="B10" i="2"/>
  <c r="C10" i="2"/>
  <c r="D10" i="2"/>
  <c r="E10" i="2"/>
  <c r="B11" i="2"/>
  <c r="C11" i="2"/>
  <c r="D11" i="2"/>
  <c r="E11" i="2"/>
  <c r="B12" i="2"/>
  <c r="C12" i="2"/>
  <c r="D12" i="2"/>
  <c r="E12" i="2"/>
  <c r="B13" i="2"/>
  <c r="C13" i="2"/>
  <c r="D13" i="2"/>
  <c r="E13" i="2"/>
  <c r="B14" i="2"/>
  <c r="C14" i="2"/>
  <c r="D14" i="2"/>
  <c r="E14" i="2"/>
  <c r="B15" i="2"/>
  <c r="C15" i="2"/>
  <c r="D15" i="2"/>
  <c r="E15" i="2"/>
  <c r="C8" i="2"/>
  <c r="D8" i="2"/>
  <c r="E8" i="2"/>
  <c r="F8" i="2"/>
  <c r="B8" i="2"/>
  <c r="F9" i="1"/>
  <c r="G9" i="1"/>
  <c r="H7" i="4" s="1"/>
  <c r="H9" i="1"/>
  <c r="G7" i="4" s="1"/>
  <c r="I9" i="1"/>
  <c r="F10" i="1"/>
  <c r="G10" i="1"/>
  <c r="H8" i="4" s="1"/>
  <c r="H10" i="1"/>
  <c r="G8" i="4" s="1"/>
  <c r="I10" i="1"/>
  <c r="F11" i="1"/>
  <c r="G11" i="1"/>
  <c r="H9" i="4" s="1"/>
  <c r="H11" i="1"/>
  <c r="G9" i="4" s="1"/>
  <c r="I11" i="1"/>
  <c r="F12" i="1"/>
  <c r="G12" i="1"/>
  <c r="H10" i="4" s="1"/>
  <c r="H12" i="1"/>
  <c r="G10" i="4" s="1"/>
  <c r="I12" i="1"/>
  <c r="F13" i="1"/>
  <c r="G13" i="1"/>
  <c r="H11" i="4" s="1"/>
  <c r="H13" i="1"/>
  <c r="G11" i="4" s="1"/>
  <c r="I13" i="1"/>
  <c r="F14" i="1"/>
  <c r="G14" i="1"/>
  <c r="H12" i="4" s="1"/>
  <c r="H14" i="1"/>
  <c r="G12" i="4" s="1"/>
  <c r="I14" i="1"/>
  <c r="F15" i="1"/>
  <c r="G15" i="1"/>
  <c r="H13" i="4" s="1"/>
  <c r="H15" i="1"/>
  <c r="G13" i="4" s="1"/>
  <c r="I15" i="1"/>
  <c r="G8" i="1"/>
  <c r="H6" i="4" s="1"/>
  <c r="H8" i="1"/>
  <c r="G6" i="4" s="1"/>
  <c r="I8" i="1"/>
  <c r="F8" i="1"/>
  <c r="B9" i="1"/>
  <c r="O7" i="4" s="1"/>
  <c r="C9" i="1"/>
  <c r="N7" i="4" s="1"/>
  <c r="D9" i="1"/>
  <c r="M7" i="4" s="1"/>
  <c r="E9" i="1"/>
  <c r="B10" i="1"/>
  <c r="O8" i="4" s="1"/>
  <c r="C10" i="1"/>
  <c r="N8" i="4" s="1"/>
  <c r="D10" i="1"/>
  <c r="M8" i="4" s="1"/>
  <c r="E10" i="1"/>
  <c r="B11" i="1"/>
  <c r="O9" i="4" s="1"/>
  <c r="C11" i="1"/>
  <c r="N9" i="4" s="1"/>
  <c r="D11" i="1"/>
  <c r="M9" i="4" s="1"/>
  <c r="E11" i="1"/>
  <c r="B12" i="1"/>
  <c r="O10" i="4" s="1"/>
  <c r="C12" i="1"/>
  <c r="N10" i="4" s="1"/>
  <c r="D12" i="1"/>
  <c r="M10" i="4" s="1"/>
  <c r="E12" i="1"/>
  <c r="B13" i="1"/>
  <c r="O11" i="4" s="1"/>
  <c r="C13" i="1"/>
  <c r="N11" i="4" s="1"/>
  <c r="D13" i="1"/>
  <c r="M11" i="4" s="1"/>
  <c r="E13" i="1"/>
  <c r="B14" i="1"/>
  <c r="O12" i="4" s="1"/>
  <c r="C14" i="1"/>
  <c r="N12" i="4" s="1"/>
  <c r="D14" i="1"/>
  <c r="M12" i="4" s="1"/>
  <c r="E14" i="1"/>
  <c r="B15" i="1"/>
  <c r="O13" i="4" s="1"/>
  <c r="C15" i="1"/>
  <c r="N13" i="4" s="1"/>
  <c r="D15" i="1"/>
  <c r="M13" i="4" s="1"/>
  <c r="E15" i="1"/>
  <c r="C8" i="1"/>
  <c r="N6" i="4" s="1"/>
  <c r="D8" i="1"/>
  <c r="M6" i="4" s="1"/>
  <c r="E8" i="1"/>
  <c r="B8" i="1"/>
  <c r="O6" i="4" s="1"/>
  <c r="F15" i="4" l="1"/>
  <c r="M15" i="4"/>
  <c r="M23" i="4" s="1"/>
  <c r="M27" i="4" s="1"/>
  <c r="J14" i="4"/>
  <c r="J22" i="4" s="1"/>
  <c r="N15" i="4"/>
  <c r="K14" i="4"/>
  <c r="K22" i="4" s="1"/>
  <c r="K26" i="4" s="1"/>
  <c r="I15" i="4"/>
  <c r="I23" i="4" s="1"/>
  <c r="I27" i="4" s="1"/>
  <c r="O15" i="4"/>
  <c r="O23" i="4" s="1"/>
  <c r="O27" i="4" s="1"/>
  <c r="F14" i="4"/>
  <c r="F22" i="4" s="1"/>
  <c r="F26" i="4" s="1"/>
  <c r="O14" i="4"/>
  <c r="O22" i="4" s="1"/>
  <c r="O26" i="4" s="1"/>
  <c r="H15" i="4"/>
  <c r="H23" i="4" s="1"/>
  <c r="H27" i="4" s="1"/>
  <c r="G14" i="4"/>
  <c r="G22" i="4" s="1"/>
  <c r="G26" i="4" s="1"/>
  <c r="J15" i="4"/>
  <c r="J23" i="4" s="1"/>
  <c r="J27" i="4" s="1"/>
  <c r="L15" i="4"/>
  <c r="L23" i="4" s="1"/>
  <c r="L27" i="4" s="1"/>
  <c r="H14" i="4"/>
  <c r="H22" i="4" s="1"/>
  <c r="H26" i="4" s="1"/>
  <c r="E15" i="4"/>
  <c r="E23" i="4" s="1"/>
  <c r="E27" i="4" s="1"/>
  <c r="K15" i="4"/>
  <c r="K23" i="4" s="1"/>
  <c r="K27" i="4" s="1"/>
  <c r="D15" i="4"/>
  <c r="D23" i="4" s="1"/>
  <c r="D27" i="4" s="1"/>
  <c r="D14" i="4"/>
  <c r="D22" i="4" s="1"/>
  <c r="D26" i="4" s="1"/>
  <c r="L14" i="4"/>
  <c r="L22" i="4" s="1"/>
  <c r="L26" i="4" s="1"/>
  <c r="N14" i="4"/>
  <c r="N22" i="4" s="1"/>
  <c r="N26" i="4" s="1"/>
  <c r="F23" i="4"/>
  <c r="F27" i="4" s="1"/>
  <c r="I14" i="4"/>
  <c r="I22" i="4" s="1"/>
  <c r="I26" i="4" s="1"/>
  <c r="E14" i="4"/>
  <c r="E22" i="4" s="1"/>
  <c r="E26" i="4" s="1"/>
  <c r="N23" i="4"/>
  <c r="N27" i="4" s="1"/>
  <c r="M14" i="4"/>
  <c r="M22" i="4" s="1"/>
  <c r="M26" i="4" s="1"/>
  <c r="G15" i="4"/>
  <c r="G23" i="4" s="1"/>
  <c r="J26" i="4" l="1"/>
  <c r="J28" i="4"/>
  <c r="D29" i="4"/>
  <c r="G28" i="4"/>
  <c r="D31" i="4"/>
  <c r="J29" i="4"/>
  <c r="D30" i="4"/>
  <c r="P23" i="4"/>
  <c r="G27" i="4"/>
  <c r="D28" i="4"/>
  <c r="G29" i="4"/>
  <c r="M29" i="4"/>
  <c r="P22" i="4"/>
  <c r="M28" i="4"/>
</calcChain>
</file>

<file path=xl/sharedStrings.xml><?xml version="1.0" encoding="utf-8"?>
<sst xmlns="http://schemas.openxmlformats.org/spreadsheetml/2006/main" count="139" uniqueCount="46">
  <si>
    <t>File Name:</t>
  </si>
  <si>
    <t>Z:\jobs\60185 - MTA 2014 GEC\jobs\918 - GORHAM CONNECTOR\918 - Gorham Data_T&amp;R Study\Technical-Production\Traffic\traffic count data\22&amp;Spring.ppd</t>
  </si>
  <si>
    <t>Start Date:</t>
  </si>
  <si>
    <t>10/25/2018</t>
  </si>
  <si>
    <t>Start Time:</t>
  </si>
  <si>
    <t>4:00:00 PM</t>
  </si>
  <si>
    <t>Site Code:</t>
  </si>
  <si>
    <t>11335577</t>
  </si>
  <si>
    <t xml:space="preserve">
From North</t>
  </si>
  <si>
    <t xml:space="preserve">
From West</t>
  </si>
  <si>
    <t>Start Time</t>
  </si>
  <si>
    <t>Right</t>
  </si>
  <si>
    <t>Thru</t>
  </si>
  <si>
    <t>Left</t>
  </si>
  <si>
    <t>Peds</t>
  </si>
  <si>
    <t>04:00 PM</t>
  </si>
  <si>
    <t>04:15 PM</t>
  </si>
  <si>
    <t>04:30 PM</t>
  </si>
  <si>
    <t>04:45 PM</t>
  </si>
  <si>
    <t>05:00 PM</t>
  </si>
  <si>
    <t>05:15 PM</t>
  </si>
  <si>
    <t>05:30 PM</t>
  </si>
  <si>
    <t>05:45 PM</t>
  </si>
  <si>
    <t>From East</t>
  </si>
  <si>
    <t>Spring Road</t>
  </si>
  <si>
    <t>County Road</t>
  </si>
  <si>
    <t>From South</t>
  </si>
  <si>
    <t>Spring road</t>
  </si>
  <si>
    <t>Eastbound</t>
  </si>
  <si>
    <t>Westbound</t>
  </si>
  <si>
    <t>Northbound</t>
  </si>
  <si>
    <t>Southbound</t>
  </si>
  <si>
    <t>Through</t>
  </si>
  <si>
    <t>All Vehicles</t>
  </si>
  <si>
    <t>Intersection 8: Route 22 (County Road) and Spring Street</t>
  </si>
  <si>
    <t>Route 22 (County Road)</t>
  </si>
  <si>
    <t>1% Growth to 2019</t>
  </si>
  <si>
    <t>Streetlight Oct 2019</t>
  </si>
  <si>
    <t>Streetlight Jan 2020</t>
  </si>
  <si>
    <t>% Change</t>
  </si>
  <si>
    <t>Convert Oct 2019  
to Jan 2020</t>
  </si>
  <si>
    <t>Jan 2021 Counts</t>
  </si>
  <si>
    <t>Percent Change by Movement</t>
  </si>
  <si>
    <t>Percent Change by Approach</t>
  </si>
  <si>
    <t>Total Change</t>
  </si>
  <si>
    <t>Spring Street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</si>
</sst>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4" x14ac:knownFonts="1">
    <font>
      <sz val="10"/>
      <name val="Arial"/>
    </font>
    <font>
      <sz val="10"/>
      <name val="Arial"/>
      <family val="2"/>
    </font>
    <font>
      <sz val="12"/>
      <color indexed="0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119">
    <xf numFmtId="0" fontId="0" fillId="0" borderId="0" xfId="0"/>
    <xf numFmtId="0" fontId="0" fillId="2" borderId="1" xfId="0" applyFill="1" applyBorder="1" applyAlignment="1">
      <alignment horizontal="center" wrapText="1"/>
    </xf>
    <xf numFmtId="0" fontId="2" fillId="0" borderId="0" xfId="0" applyFont="1" applyAlignment="1">
      <alignment horizontal="right"/>
    </xf>
    <xf numFmtId="0" fontId="3" fillId="0" borderId="0" xfId="0" applyFont="1"/>
    <xf numFmtId="0" fontId="0" fillId="0" borderId="0" xfId="0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3" fillId="0" borderId="18" xfId="1" applyBorder="1" applyAlignment="1">
      <alignment wrapText="1"/>
    </xf>
    <xf numFmtId="0" fontId="0" fillId="4" borderId="5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3" fillId="0" borderId="21" xfId="1" applyBorder="1" applyAlignment="1">
      <alignment wrapText="1"/>
    </xf>
    <xf numFmtId="0" fontId="0" fillId="4" borderId="22" xfId="0" applyFill="1" applyBorder="1" applyAlignment="1">
      <alignment horizontal="center"/>
    </xf>
    <xf numFmtId="0" fontId="0" fillId="4" borderId="23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25" xfId="0" applyFill="1" applyBorder="1" applyAlignment="1">
      <alignment horizontal="center"/>
    </xf>
    <xf numFmtId="0" fontId="0" fillId="5" borderId="22" xfId="0" applyFill="1" applyBorder="1" applyAlignment="1">
      <alignment horizontal="center"/>
    </xf>
    <xf numFmtId="0" fontId="0" fillId="5" borderId="23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25" xfId="0" applyFill="1" applyBorder="1" applyAlignment="1">
      <alignment horizontal="center"/>
    </xf>
    <xf numFmtId="0" fontId="3" fillId="0" borderId="26" xfId="1" applyBorder="1" applyAlignment="1">
      <alignment wrapText="1"/>
    </xf>
    <xf numFmtId="0" fontId="0" fillId="5" borderId="9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3" fillId="0" borderId="42" xfId="1" applyBorder="1" applyAlignment="1">
      <alignment wrapText="1"/>
    </xf>
    <xf numFmtId="0" fontId="0" fillId="5" borderId="43" xfId="0" applyFill="1" applyBorder="1" applyAlignment="1">
      <alignment horizontal="center"/>
    </xf>
    <xf numFmtId="0" fontId="0" fillId="5" borderId="44" xfId="0" applyFill="1" applyBorder="1" applyAlignment="1">
      <alignment horizontal="center"/>
    </xf>
    <xf numFmtId="0" fontId="0" fillId="5" borderId="45" xfId="0" applyFill="1" applyBorder="1" applyAlignment="1">
      <alignment horizontal="center"/>
    </xf>
    <xf numFmtId="0" fontId="0" fillId="5" borderId="46" xfId="0" applyFill="1" applyBorder="1" applyAlignment="1">
      <alignment horizontal="center"/>
    </xf>
    <xf numFmtId="0" fontId="3" fillId="0" borderId="27" xfId="1" applyBorder="1" applyAlignment="1">
      <alignment wrapText="1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28" xfId="0" applyFill="1" applyBorder="1" applyAlignment="1">
      <alignment horizontal="center"/>
    </xf>
    <xf numFmtId="9" fontId="0" fillId="4" borderId="3" xfId="2" applyFont="1" applyFill="1" applyBorder="1" applyAlignment="1">
      <alignment horizontal="center"/>
    </xf>
    <xf numFmtId="9" fontId="0" fillId="4" borderId="4" xfId="2" applyFont="1" applyFill="1" applyBorder="1" applyAlignment="1">
      <alignment horizontal="center"/>
    </xf>
    <xf numFmtId="9" fontId="0" fillId="4" borderId="28" xfId="2" applyFont="1" applyFill="1" applyBorder="1" applyAlignment="1">
      <alignment horizontal="center"/>
    </xf>
    <xf numFmtId="9" fontId="0" fillId="4" borderId="8" xfId="2" applyFont="1" applyFill="1" applyBorder="1" applyAlignment="1">
      <alignment horizontal="center"/>
    </xf>
    <xf numFmtId="9" fontId="0" fillId="5" borderId="9" xfId="2" applyFont="1" applyFill="1" applyBorder="1" applyAlignment="1">
      <alignment horizontal="center"/>
    </xf>
    <xf numFmtId="9" fontId="0" fillId="5" borderId="10" xfId="2" applyFont="1" applyFill="1" applyBorder="1" applyAlignment="1">
      <alignment horizontal="center"/>
    </xf>
    <xf numFmtId="9" fontId="0" fillId="5" borderId="12" xfId="2" applyFont="1" applyFill="1" applyBorder="1" applyAlignment="1">
      <alignment horizontal="center"/>
    </xf>
    <xf numFmtId="9" fontId="0" fillId="5" borderId="13" xfId="2" applyFont="1" applyFill="1" applyBorder="1" applyAlignment="1">
      <alignment horizontal="center"/>
    </xf>
    <xf numFmtId="0" fontId="0" fillId="0" borderId="0" xfId="0" applyFill="1"/>
    <xf numFmtId="0" fontId="0" fillId="0" borderId="59" xfId="0" applyBorder="1" applyAlignment="1">
      <alignment horizontal="center"/>
    </xf>
    <xf numFmtId="0" fontId="0" fillId="2" borderId="29" xfId="0" applyFill="1" applyBorder="1" applyAlignment="1">
      <alignment horizontal="center" wrapText="1"/>
    </xf>
    <xf numFmtId="0" fontId="0" fillId="0" borderId="30" xfId="0" applyBorder="1"/>
    <xf numFmtId="0" fontId="0" fillId="0" borderId="31" xfId="0" applyBorder="1"/>
    <xf numFmtId="0" fontId="3" fillId="2" borderId="32" xfId="0" applyFont="1" applyFill="1" applyBorder="1" applyAlignment="1">
      <alignment horizontal="center" wrapText="1"/>
    </xf>
    <xf numFmtId="0" fontId="0" fillId="0" borderId="0" xfId="0"/>
    <xf numFmtId="0" fontId="0" fillId="2" borderId="32" xfId="0" applyFill="1" applyBorder="1" applyAlignment="1">
      <alignment horizontal="center" wrapText="1"/>
    </xf>
    <xf numFmtId="0" fontId="3" fillId="0" borderId="24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0" fillId="0" borderId="35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3" borderId="40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0" fillId="3" borderId="39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47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6" borderId="5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6" borderId="19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20" xfId="0" applyFill="1" applyBorder="1" applyAlignment="1">
      <alignment horizontal="center"/>
    </xf>
    <xf numFmtId="0" fontId="0" fillId="6" borderId="22" xfId="0" applyFill="1" applyBorder="1" applyAlignment="1">
      <alignment horizontal="center"/>
    </xf>
    <xf numFmtId="0" fontId="0" fillId="6" borderId="23" xfId="0" applyFill="1" applyBorder="1" applyAlignment="1">
      <alignment horizontal="center"/>
    </xf>
    <xf numFmtId="0" fontId="0" fillId="6" borderId="24" xfId="0" applyFill="1" applyBorder="1" applyAlignment="1">
      <alignment horizontal="center"/>
    </xf>
    <xf numFmtId="0" fontId="0" fillId="6" borderId="25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0" borderId="49" xfId="0" applyBorder="1" applyAlignment="1">
      <alignment horizontal="center" vertical="center" wrapText="1"/>
    </xf>
    <xf numFmtId="0" fontId="0" fillId="6" borderId="43" xfId="0" applyFill="1" applyBorder="1" applyAlignment="1">
      <alignment horizontal="center"/>
    </xf>
    <xf numFmtId="0" fontId="0" fillId="6" borderId="44" xfId="0" applyFill="1" applyBorder="1" applyAlignment="1">
      <alignment horizontal="center"/>
    </xf>
    <xf numFmtId="0" fontId="0" fillId="6" borderId="50" xfId="0" applyFill="1" applyBorder="1" applyAlignment="1">
      <alignment horizontal="center"/>
    </xf>
    <xf numFmtId="0" fontId="0" fillId="6" borderId="46" xfId="0" applyFill="1" applyBorder="1" applyAlignment="1">
      <alignment horizontal="center"/>
    </xf>
    <xf numFmtId="0" fontId="0" fillId="6" borderId="45" xfId="0" applyFill="1" applyBorder="1" applyAlignment="1">
      <alignment horizontal="center"/>
    </xf>
    <xf numFmtId="0" fontId="0" fillId="0" borderId="51" xfId="0" applyBorder="1" applyAlignment="1">
      <alignment horizontal="center" vertical="center" wrapText="1"/>
    </xf>
    <xf numFmtId="9" fontId="0" fillId="6" borderId="5" xfId="2" applyFont="1" applyFill="1" applyBorder="1" applyAlignment="1">
      <alignment horizontal="center"/>
    </xf>
    <xf numFmtId="9" fontId="0" fillId="6" borderId="6" xfId="2" applyFont="1" applyFill="1" applyBorder="1" applyAlignment="1">
      <alignment horizontal="center"/>
    </xf>
    <xf numFmtId="9" fontId="0" fillId="6" borderId="19" xfId="2" applyFont="1" applyFill="1" applyBorder="1" applyAlignment="1">
      <alignment horizontal="center"/>
    </xf>
    <xf numFmtId="9" fontId="0" fillId="6" borderId="7" xfId="2" applyFont="1" applyFill="1" applyBorder="1" applyAlignment="1">
      <alignment horizontal="center"/>
    </xf>
    <xf numFmtId="9" fontId="0" fillId="6" borderId="20" xfId="2" applyFont="1" applyFill="1" applyBorder="1" applyAlignment="1">
      <alignment horizontal="center"/>
    </xf>
    <xf numFmtId="9" fontId="0" fillId="6" borderId="9" xfId="2" applyFont="1" applyFill="1" applyBorder="1" applyAlignment="1">
      <alignment horizontal="center"/>
    </xf>
    <xf numFmtId="9" fontId="0" fillId="6" borderId="10" xfId="2" applyFont="1" applyFill="1" applyBorder="1" applyAlignment="1">
      <alignment horizontal="center"/>
    </xf>
    <xf numFmtId="9" fontId="0" fillId="6" borderId="11" xfId="2" applyFont="1" applyFill="1" applyBorder="1" applyAlignment="1">
      <alignment horizontal="center"/>
    </xf>
    <xf numFmtId="9" fontId="0" fillId="6" borderId="12" xfId="2" applyFont="1" applyFill="1" applyBorder="1" applyAlignment="1">
      <alignment horizontal="center"/>
    </xf>
    <xf numFmtId="9" fontId="0" fillId="6" borderId="13" xfId="2" applyFont="1" applyFill="1" applyBorder="1" applyAlignment="1">
      <alignment horizontal="center"/>
    </xf>
    <xf numFmtId="9" fontId="0" fillId="4" borderId="52" xfId="2" applyFont="1" applyFill="1" applyBorder="1" applyAlignment="1">
      <alignment horizontal="center"/>
    </xf>
    <xf numFmtId="9" fontId="0" fillId="4" borderId="18" xfId="2" applyFont="1" applyFill="1" applyBorder="1" applyAlignment="1">
      <alignment horizontal="center"/>
    </xf>
    <xf numFmtId="9" fontId="0" fillId="4" borderId="53" xfId="2" applyFont="1" applyFill="1" applyBorder="1" applyAlignment="1">
      <alignment horizontal="center"/>
    </xf>
    <xf numFmtId="164" fontId="0" fillId="4" borderId="52" xfId="2" applyNumberFormat="1" applyFont="1" applyFill="1" applyBorder="1" applyAlignment="1">
      <alignment horizontal="center"/>
    </xf>
    <xf numFmtId="164" fontId="0" fillId="4" borderId="18" xfId="2" applyNumberFormat="1" applyFont="1" applyFill="1" applyBorder="1" applyAlignment="1">
      <alignment horizontal="center"/>
    </xf>
    <xf numFmtId="164" fontId="0" fillId="4" borderId="53" xfId="2" applyNumberFormat="1" applyFont="1" applyFill="1" applyBorder="1" applyAlignment="1">
      <alignment horizontal="center"/>
    </xf>
    <xf numFmtId="164" fontId="0" fillId="5" borderId="56" xfId="2" applyNumberFormat="1" applyFont="1" applyFill="1" applyBorder="1" applyAlignment="1">
      <alignment horizontal="center"/>
    </xf>
    <xf numFmtId="164" fontId="0" fillId="5" borderId="57" xfId="2" applyNumberFormat="1" applyFont="1" applyFill="1" applyBorder="1" applyAlignment="1">
      <alignment horizontal="center"/>
    </xf>
    <xf numFmtId="164" fontId="0" fillId="5" borderId="58" xfId="2" applyNumberFormat="1" applyFont="1" applyFill="1" applyBorder="1" applyAlignment="1">
      <alignment horizontal="center"/>
    </xf>
    <xf numFmtId="9" fontId="0" fillId="5" borderId="54" xfId="2" applyFont="1" applyFill="1" applyBorder="1" applyAlignment="1">
      <alignment horizontal="center"/>
    </xf>
    <xf numFmtId="9" fontId="0" fillId="5" borderId="26" xfId="2" applyFont="1" applyFill="1" applyBorder="1" applyAlignment="1">
      <alignment horizontal="center"/>
    </xf>
    <xf numFmtId="9" fontId="0" fillId="5" borderId="55" xfId="2" applyFont="1" applyFill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hntb-my.sharepoint.com/personal/emihok_hntb_com/Documents/Documents/8.28.2024%20Ariel%20MTA%20Verification/2018%20TMCs/2018%20TMCs/8A%20-%2022%20(County%20Rd)%20&amp;%20Spring.xls" TargetMode="External"/><Relationship Id="rId1" Type="http://schemas.openxmlformats.org/officeDocument/2006/relationships/externalLinkPath" Target="8A%20-%2022%20(County%20Rd)%20&amp;%20Spring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hntb-my.sharepoint.com/personal/emihok_hntb_com/Documents/Documents/8.28.2024%20Ariel%20MTA%20Verification/2018%20TMCs/2018%20TMCs/8B%20-%2022%20(County%20Rd)%20&amp;%20Spring%20(EB&amp;NB).xls" TargetMode="External"/><Relationship Id="rId1" Type="http://schemas.openxmlformats.org/officeDocument/2006/relationships/externalLinkPath" Target="8B%20-%2022%20(County%20Rd)%20&amp;%20Spring%20(EB&amp;NB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conant\AppData\Local\Microsoft\Windows\INetCache\Content.Outlook\J2EFFHZB\2%20-%2022%20(County%20Rd)%20%20114%20(South%20St)-Blue%20Ledge%20R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Unshifted"/>
      <sheetName val="Bank 1"/>
    </sheetNames>
    <sheetDataSet>
      <sheetData sheetId="0">
        <row r="8">
          <cell r="B8">
            <v>3</v>
          </cell>
          <cell r="C8">
            <v>151</v>
          </cell>
          <cell r="D8">
            <v>92</v>
          </cell>
          <cell r="E8">
            <v>0</v>
          </cell>
          <cell r="J8">
            <v>81</v>
          </cell>
          <cell r="K8">
            <v>106</v>
          </cell>
          <cell r="L8">
            <v>21</v>
          </cell>
          <cell r="M8">
            <v>0</v>
          </cell>
        </row>
        <row r="9">
          <cell r="B9">
            <v>3</v>
          </cell>
          <cell r="C9">
            <v>116</v>
          </cell>
          <cell r="D9">
            <v>105</v>
          </cell>
          <cell r="E9">
            <v>0</v>
          </cell>
          <cell r="J9">
            <v>80</v>
          </cell>
          <cell r="K9">
            <v>147</v>
          </cell>
          <cell r="L9">
            <v>23</v>
          </cell>
          <cell r="M9">
            <v>0</v>
          </cell>
        </row>
        <row r="10">
          <cell r="B10">
            <v>8</v>
          </cell>
          <cell r="C10">
            <v>140</v>
          </cell>
          <cell r="D10">
            <v>71</v>
          </cell>
          <cell r="E10">
            <v>0</v>
          </cell>
          <cell r="J10">
            <v>114</v>
          </cell>
          <cell r="K10">
            <v>114</v>
          </cell>
          <cell r="L10">
            <v>30</v>
          </cell>
          <cell r="M10">
            <v>0</v>
          </cell>
        </row>
        <row r="11">
          <cell r="B11">
            <v>2</v>
          </cell>
          <cell r="C11">
            <v>142</v>
          </cell>
          <cell r="D11">
            <v>92</v>
          </cell>
          <cell r="E11">
            <v>0</v>
          </cell>
          <cell r="J11">
            <v>92</v>
          </cell>
          <cell r="K11">
            <v>143</v>
          </cell>
          <cell r="L11">
            <v>29</v>
          </cell>
          <cell r="M11">
            <v>0</v>
          </cell>
        </row>
        <row r="12">
          <cell r="B12">
            <v>3</v>
          </cell>
          <cell r="C12">
            <v>138</v>
          </cell>
          <cell r="D12">
            <v>106</v>
          </cell>
          <cell r="E12">
            <v>0</v>
          </cell>
          <cell r="J12">
            <v>107</v>
          </cell>
          <cell r="K12">
            <v>101</v>
          </cell>
          <cell r="L12">
            <v>28</v>
          </cell>
          <cell r="M12">
            <v>3</v>
          </cell>
        </row>
        <row r="13">
          <cell r="B13">
            <v>2</v>
          </cell>
          <cell r="C13">
            <v>123</v>
          </cell>
          <cell r="D13">
            <v>96</v>
          </cell>
          <cell r="E13">
            <v>1</v>
          </cell>
          <cell r="J13">
            <v>117</v>
          </cell>
          <cell r="K13">
            <v>104</v>
          </cell>
          <cell r="L13">
            <v>39</v>
          </cell>
          <cell r="M13">
            <v>0</v>
          </cell>
        </row>
        <row r="14">
          <cell r="B14">
            <v>5</v>
          </cell>
          <cell r="C14">
            <v>114</v>
          </cell>
          <cell r="D14">
            <v>57</v>
          </cell>
          <cell r="E14">
            <v>0</v>
          </cell>
          <cell r="J14">
            <v>76</v>
          </cell>
          <cell r="K14">
            <v>93</v>
          </cell>
          <cell r="L14">
            <v>9</v>
          </cell>
          <cell r="M14">
            <v>0</v>
          </cell>
        </row>
        <row r="15">
          <cell r="B15">
            <v>2</v>
          </cell>
          <cell r="C15">
            <v>115</v>
          </cell>
          <cell r="D15">
            <v>47</v>
          </cell>
          <cell r="E15">
            <v>0</v>
          </cell>
          <cell r="J15">
            <v>74</v>
          </cell>
          <cell r="K15">
            <v>78</v>
          </cell>
          <cell r="L15">
            <v>26</v>
          </cell>
          <cell r="M15">
            <v>0</v>
          </cell>
        </row>
      </sheetData>
      <sheetData sheetId="1">
        <row r="8">
          <cell r="B8">
            <v>0</v>
          </cell>
          <cell r="C8">
            <v>8</v>
          </cell>
          <cell r="D8">
            <v>1</v>
          </cell>
          <cell r="E8">
            <v>0</v>
          </cell>
          <cell r="J8">
            <v>4</v>
          </cell>
          <cell r="K8">
            <v>5</v>
          </cell>
          <cell r="L8">
            <v>1</v>
          </cell>
          <cell r="M8">
            <v>0</v>
          </cell>
        </row>
        <row r="9">
          <cell r="B9">
            <v>0</v>
          </cell>
          <cell r="C9">
            <v>2</v>
          </cell>
          <cell r="D9">
            <v>1</v>
          </cell>
          <cell r="E9">
            <v>0</v>
          </cell>
          <cell r="J9">
            <v>5</v>
          </cell>
          <cell r="K9">
            <v>8</v>
          </cell>
          <cell r="L9">
            <v>1</v>
          </cell>
          <cell r="M9">
            <v>0</v>
          </cell>
        </row>
        <row r="10">
          <cell r="B10">
            <v>1</v>
          </cell>
          <cell r="C10">
            <v>2</v>
          </cell>
          <cell r="D10">
            <v>2</v>
          </cell>
          <cell r="E10">
            <v>0</v>
          </cell>
          <cell r="J10">
            <v>2</v>
          </cell>
          <cell r="K10">
            <v>5</v>
          </cell>
          <cell r="L10">
            <v>0</v>
          </cell>
          <cell r="M10">
            <v>0</v>
          </cell>
        </row>
        <row r="11">
          <cell r="B11">
            <v>1</v>
          </cell>
          <cell r="C11">
            <v>1</v>
          </cell>
          <cell r="D11">
            <v>3</v>
          </cell>
          <cell r="E11">
            <v>1</v>
          </cell>
          <cell r="J11">
            <v>6</v>
          </cell>
          <cell r="K11">
            <v>5</v>
          </cell>
          <cell r="L11">
            <v>0</v>
          </cell>
          <cell r="M11">
            <v>0</v>
          </cell>
        </row>
        <row r="12">
          <cell r="B12">
            <v>0</v>
          </cell>
          <cell r="C12">
            <v>1</v>
          </cell>
          <cell r="D12">
            <v>5</v>
          </cell>
          <cell r="E12">
            <v>0</v>
          </cell>
          <cell r="J12">
            <v>4</v>
          </cell>
          <cell r="K12">
            <v>5</v>
          </cell>
          <cell r="L12">
            <v>0</v>
          </cell>
          <cell r="M12">
            <v>0</v>
          </cell>
        </row>
        <row r="13">
          <cell r="B13">
            <v>2</v>
          </cell>
          <cell r="C13">
            <v>1</v>
          </cell>
          <cell r="D13">
            <v>1</v>
          </cell>
          <cell r="E13">
            <v>0</v>
          </cell>
          <cell r="J13">
            <v>4</v>
          </cell>
          <cell r="K13">
            <v>5</v>
          </cell>
          <cell r="L13">
            <v>0</v>
          </cell>
          <cell r="M13">
            <v>0</v>
          </cell>
        </row>
        <row r="14">
          <cell r="B14">
            <v>0</v>
          </cell>
          <cell r="C14">
            <v>2</v>
          </cell>
          <cell r="D14">
            <v>2</v>
          </cell>
          <cell r="E14">
            <v>0</v>
          </cell>
          <cell r="J14">
            <v>5</v>
          </cell>
          <cell r="K14">
            <v>2</v>
          </cell>
          <cell r="L14">
            <v>0</v>
          </cell>
          <cell r="M14">
            <v>0</v>
          </cell>
        </row>
        <row r="15">
          <cell r="B15">
            <v>0</v>
          </cell>
          <cell r="C15">
            <v>2</v>
          </cell>
          <cell r="D15">
            <v>3</v>
          </cell>
          <cell r="E15">
            <v>0</v>
          </cell>
          <cell r="J15">
            <v>4</v>
          </cell>
          <cell r="K15">
            <v>8</v>
          </cell>
          <cell r="L15">
            <v>0</v>
          </cell>
          <cell r="M15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Unshifted"/>
      <sheetName val="Bank 1"/>
    </sheetNames>
    <sheetDataSet>
      <sheetData sheetId="0">
        <row r="8">
          <cell r="J8">
            <v>13</v>
          </cell>
          <cell r="K8">
            <v>188</v>
          </cell>
          <cell r="L8">
            <v>45</v>
          </cell>
          <cell r="M8">
            <v>1</v>
          </cell>
          <cell r="N8">
            <v>18</v>
          </cell>
          <cell r="O8">
            <v>46</v>
          </cell>
          <cell r="P8">
            <v>12</v>
          </cell>
          <cell r="Q8">
            <v>0</v>
          </cell>
        </row>
        <row r="9">
          <cell r="J9">
            <v>12</v>
          </cell>
          <cell r="K9">
            <v>160</v>
          </cell>
          <cell r="L9">
            <v>44</v>
          </cell>
          <cell r="M9">
            <v>0</v>
          </cell>
          <cell r="N9">
            <v>21</v>
          </cell>
          <cell r="O9">
            <v>46</v>
          </cell>
          <cell r="P9">
            <v>20</v>
          </cell>
          <cell r="Q9">
            <v>0</v>
          </cell>
        </row>
        <row r="10">
          <cell r="J10">
            <v>12</v>
          </cell>
          <cell r="K10">
            <v>179</v>
          </cell>
          <cell r="L10">
            <v>59</v>
          </cell>
          <cell r="M10">
            <v>0</v>
          </cell>
          <cell r="N10">
            <v>22</v>
          </cell>
          <cell r="O10">
            <v>66</v>
          </cell>
          <cell r="P10">
            <v>16</v>
          </cell>
          <cell r="Q10">
            <v>0</v>
          </cell>
        </row>
        <row r="11">
          <cell r="J11">
            <v>7</v>
          </cell>
          <cell r="K11">
            <v>185</v>
          </cell>
          <cell r="L11">
            <v>55</v>
          </cell>
          <cell r="M11">
            <v>0</v>
          </cell>
          <cell r="N11">
            <v>17</v>
          </cell>
          <cell r="O11">
            <v>42</v>
          </cell>
          <cell r="P11">
            <v>12</v>
          </cell>
          <cell r="Q11">
            <v>0</v>
          </cell>
        </row>
        <row r="12">
          <cell r="J12">
            <v>9</v>
          </cell>
          <cell r="K12">
            <v>180</v>
          </cell>
          <cell r="L12">
            <v>51</v>
          </cell>
          <cell r="M12">
            <v>0</v>
          </cell>
          <cell r="N12">
            <v>33</v>
          </cell>
          <cell r="O12">
            <v>85</v>
          </cell>
          <cell r="P12">
            <v>20</v>
          </cell>
          <cell r="Q12">
            <v>0</v>
          </cell>
        </row>
        <row r="13">
          <cell r="J13">
            <v>5</v>
          </cell>
          <cell r="K13">
            <v>182</v>
          </cell>
          <cell r="L13">
            <v>33</v>
          </cell>
          <cell r="M13">
            <v>0</v>
          </cell>
          <cell r="N13">
            <v>25</v>
          </cell>
          <cell r="O13">
            <v>54</v>
          </cell>
          <cell r="P13">
            <v>17</v>
          </cell>
          <cell r="Q13">
            <v>0</v>
          </cell>
        </row>
        <row r="14">
          <cell r="J14">
            <v>12</v>
          </cell>
          <cell r="K14">
            <v>215</v>
          </cell>
          <cell r="L14">
            <v>65</v>
          </cell>
          <cell r="M14">
            <v>0</v>
          </cell>
          <cell r="N14">
            <v>7</v>
          </cell>
          <cell r="O14">
            <v>39</v>
          </cell>
          <cell r="P14">
            <v>6</v>
          </cell>
          <cell r="Q14">
            <v>0</v>
          </cell>
        </row>
        <row r="15">
          <cell r="J15">
            <v>6</v>
          </cell>
          <cell r="K15">
            <v>142</v>
          </cell>
          <cell r="L15">
            <v>36</v>
          </cell>
          <cell r="M15">
            <v>0</v>
          </cell>
          <cell r="N15">
            <v>22</v>
          </cell>
          <cell r="O15">
            <v>42</v>
          </cell>
          <cell r="P15">
            <v>9</v>
          </cell>
          <cell r="Q15">
            <v>0</v>
          </cell>
        </row>
      </sheetData>
      <sheetData sheetId="1">
        <row r="8">
          <cell r="J8">
            <v>0</v>
          </cell>
          <cell r="K8">
            <v>2</v>
          </cell>
          <cell r="L8">
            <v>1</v>
          </cell>
          <cell r="M8">
            <v>0</v>
          </cell>
          <cell r="N8">
            <v>2</v>
          </cell>
          <cell r="O8">
            <v>2</v>
          </cell>
          <cell r="P8">
            <v>0</v>
          </cell>
          <cell r="Q8">
            <v>0</v>
          </cell>
        </row>
        <row r="9">
          <cell r="J9">
            <v>0</v>
          </cell>
          <cell r="K9">
            <v>5</v>
          </cell>
          <cell r="L9">
            <v>0</v>
          </cell>
          <cell r="M9">
            <v>0</v>
          </cell>
          <cell r="N9">
            <v>0</v>
          </cell>
          <cell r="O9">
            <v>3</v>
          </cell>
          <cell r="P9">
            <v>0</v>
          </cell>
          <cell r="Q9">
            <v>0</v>
          </cell>
        </row>
        <row r="10">
          <cell r="J10">
            <v>0</v>
          </cell>
          <cell r="K10">
            <v>5</v>
          </cell>
          <cell r="L10">
            <v>1</v>
          </cell>
          <cell r="M10">
            <v>0</v>
          </cell>
          <cell r="N10">
            <v>1</v>
          </cell>
          <cell r="O10">
            <v>6</v>
          </cell>
          <cell r="P10">
            <v>1</v>
          </cell>
          <cell r="Q10">
            <v>0</v>
          </cell>
        </row>
        <row r="11">
          <cell r="J11">
            <v>0</v>
          </cell>
          <cell r="K11">
            <v>2</v>
          </cell>
          <cell r="L11">
            <v>1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J12">
            <v>0</v>
          </cell>
          <cell r="K12">
            <v>3</v>
          </cell>
          <cell r="L12">
            <v>0</v>
          </cell>
          <cell r="M12">
            <v>0</v>
          </cell>
          <cell r="N12">
            <v>1</v>
          </cell>
          <cell r="O12">
            <v>0</v>
          </cell>
          <cell r="P12">
            <v>0</v>
          </cell>
          <cell r="Q12">
            <v>0</v>
          </cell>
        </row>
        <row r="13">
          <cell r="J13">
            <v>0</v>
          </cell>
          <cell r="K13">
            <v>1</v>
          </cell>
          <cell r="L13">
            <v>0</v>
          </cell>
          <cell r="M13">
            <v>0</v>
          </cell>
          <cell r="N13">
            <v>0</v>
          </cell>
          <cell r="O13">
            <v>2</v>
          </cell>
          <cell r="P13">
            <v>0</v>
          </cell>
          <cell r="Q13">
            <v>0</v>
          </cell>
        </row>
        <row r="14"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4</v>
          </cell>
          <cell r="P14">
            <v>0</v>
          </cell>
          <cell r="Q14">
            <v>0</v>
          </cell>
        </row>
        <row r="15">
          <cell r="J15">
            <v>0</v>
          </cell>
          <cell r="K15">
            <v>1</v>
          </cell>
          <cell r="L15">
            <v>0</v>
          </cell>
          <cell r="M15">
            <v>0</v>
          </cell>
          <cell r="N15">
            <v>0</v>
          </cell>
          <cell r="O15">
            <v>1</v>
          </cell>
          <cell r="P15">
            <v>0</v>
          </cell>
          <cell r="Q15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t 2 - All"/>
      <sheetName val="Int 2 - HV"/>
      <sheetName val="Int 2 - Summary"/>
    </sheetNames>
    <sheetDataSet>
      <sheetData sheetId="0">
        <row r="2">
          <cell r="C2" t="str">
            <v>10/17/2018</v>
          </cell>
        </row>
        <row r="8">
          <cell r="F8">
            <v>185</v>
          </cell>
        </row>
        <row r="9">
          <cell r="F9">
            <v>182</v>
          </cell>
        </row>
        <row r="10">
          <cell r="F10">
            <v>161</v>
          </cell>
        </row>
        <row r="11">
          <cell r="F11">
            <v>148</v>
          </cell>
        </row>
        <row r="12">
          <cell r="F12">
            <v>145</v>
          </cell>
        </row>
        <row r="13">
          <cell r="F13">
            <v>169</v>
          </cell>
        </row>
        <row r="14">
          <cell r="F14">
            <v>178</v>
          </cell>
        </row>
        <row r="15">
          <cell r="F15">
            <v>168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Q15"/>
  <sheetViews>
    <sheetView showOutlineSymbols="0" workbookViewId="0">
      <selection activeCell="R16" sqref="R16"/>
    </sheetView>
  </sheetViews>
  <sheetFormatPr defaultRowHeight="13.2" x14ac:dyDescent="0.25"/>
  <cols>
    <col min="1" max="1" width="12.109375" customWidth="1"/>
  </cols>
  <sheetData>
    <row r="1" spans="1:17" ht="15" x14ac:dyDescent="0.25">
      <c r="A1" s="57" t="s">
        <v>0</v>
      </c>
      <c r="B1" s="52"/>
      <c r="C1" s="58" t="s">
        <v>1</v>
      </c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</row>
    <row r="2" spans="1:17" ht="15" x14ac:dyDescent="0.25">
      <c r="A2" s="57" t="s">
        <v>2</v>
      </c>
      <c r="B2" s="52"/>
      <c r="C2" s="58" t="s">
        <v>3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</row>
    <row r="3" spans="1:17" ht="15" x14ac:dyDescent="0.25">
      <c r="A3" s="57" t="s">
        <v>4</v>
      </c>
      <c r="B3" s="52"/>
      <c r="C3" s="58" t="s">
        <v>5</v>
      </c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</row>
    <row r="4" spans="1:17" ht="15" x14ac:dyDescent="0.25">
      <c r="A4" s="57" t="s">
        <v>6</v>
      </c>
      <c r="B4" s="52"/>
      <c r="C4" s="58" t="s">
        <v>7</v>
      </c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7" ht="15" x14ac:dyDescent="0.25">
      <c r="A5" s="2"/>
      <c r="B5" s="54" t="s">
        <v>24</v>
      </c>
      <c r="C5" s="55"/>
      <c r="D5" s="55"/>
      <c r="E5" s="56"/>
      <c r="F5" s="54" t="s">
        <v>25</v>
      </c>
      <c r="G5" s="55"/>
      <c r="H5" s="55"/>
      <c r="I5" s="56"/>
      <c r="J5" s="54" t="s">
        <v>24</v>
      </c>
      <c r="K5" s="55"/>
      <c r="L5" s="55"/>
      <c r="M5" s="56"/>
      <c r="N5" s="54" t="s">
        <v>25</v>
      </c>
      <c r="O5" s="55"/>
      <c r="P5" s="55"/>
      <c r="Q5" s="56"/>
    </row>
    <row r="6" spans="1:17" ht="26.25" customHeight="1" x14ac:dyDescent="0.25">
      <c r="B6" s="48" t="s">
        <v>8</v>
      </c>
      <c r="C6" s="49"/>
      <c r="D6" s="49"/>
      <c r="E6" s="50"/>
      <c r="F6" s="51" t="s">
        <v>23</v>
      </c>
      <c r="G6" s="52"/>
      <c r="H6" s="52"/>
      <c r="I6" s="52"/>
      <c r="J6" s="51" t="s">
        <v>26</v>
      </c>
      <c r="K6" s="52"/>
      <c r="L6" s="52"/>
      <c r="M6" s="52"/>
      <c r="N6" s="53" t="s">
        <v>9</v>
      </c>
      <c r="O6" s="52"/>
      <c r="P6" s="52"/>
      <c r="Q6" s="52"/>
    </row>
    <row r="7" spans="1:17" x14ac:dyDescent="0.25">
      <c r="A7" s="1" t="s">
        <v>10</v>
      </c>
      <c r="B7" s="1" t="s">
        <v>11</v>
      </c>
      <c r="C7" s="1" t="s">
        <v>12</v>
      </c>
      <c r="D7" s="1" t="s">
        <v>13</v>
      </c>
      <c r="E7" s="1" t="s">
        <v>14</v>
      </c>
      <c r="F7" s="1" t="s">
        <v>11</v>
      </c>
      <c r="G7" s="1" t="s">
        <v>12</v>
      </c>
      <c r="H7" s="1" t="s">
        <v>13</v>
      </c>
      <c r="I7" s="1" t="s">
        <v>14</v>
      </c>
      <c r="J7" s="1" t="s">
        <v>11</v>
      </c>
      <c r="K7" s="1" t="s">
        <v>12</v>
      </c>
      <c r="L7" s="1" t="s">
        <v>13</v>
      </c>
      <c r="M7" s="1" t="s">
        <v>14</v>
      </c>
      <c r="N7" s="1" t="s">
        <v>11</v>
      </c>
      <c r="O7" s="1" t="s">
        <v>12</v>
      </c>
      <c r="P7" s="1" t="s">
        <v>13</v>
      </c>
      <c r="Q7" s="1" t="s">
        <v>14</v>
      </c>
    </row>
    <row r="8" spans="1:17" x14ac:dyDescent="0.25">
      <c r="A8" t="s">
        <v>15</v>
      </c>
      <c r="B8">
        <f>[1]Unshifted!B8</f>
        <v>3</v>
      </c>
      <c r="C8">
        <f>[1]Unshifted!C8</f>
        <v>151</v>
      </c>
      <c r="D8">
        <f>[1]Unshifted!D8</f>
        <v>92</v>
      </c>
      <c r="E8">
        <f>[1]Unshifted!E8</f>
        <v>0</v>
      </c>
      <c r="F8">
        <f>[1]Unshifted!J8</f>
        <v>81</v>
      </c>
      <c r="G8">
        <f>[1]Unshifted!K8</f>
        <v>106</v>
      </c>
      <c r="H8">
        <f>[1]Unshifted!L8</f>
        <v>21</v>
      </c>
      <c r="I8">
        <f>[1]Unshifted!M8</f>
        <v>0</v>
      </c>
      <c r="J8">
        <f>[2]Unshifted!J8</f>
        <v>13</v>
      </c>
      <c r="K8">
        <f>[2]Unshifted!K8</f>
        <v>188</v>
      </c>
      <c r="L8">
        <f>[2]Unshifted!L8</f>
        <v>45</v>
      </c>
      <c r="M8">
        <f>[2]Unshifted!M8</f>
        <v>1</v>
      </c>
      <c r="N8">
        <f>[2]Unshifted!N8</f>
        <v>18</v>
      </c>
      <c r="O8">
        <f>[2]Unshifted!O8</f>
        <v>46</v>
      </c>
      <c r="P8">
        <f>[2]Unshifted!P8</f>
        <v>12</v>
      </c>
      <c r="Q8">
        <f>[2]Unshifted!Q8</f>
        <v>0</v>
      </c>
    </row>
    <row r="9" spans="1:17" x14ac:dyDescent="0.25">
      <c r="A9" t="s">
        <v>16</v>
      </c>
      <c r="B9">
        <f>[1]Unshifted!B9</f>
        <v>3</v>
      </c>
      <c r="C9">
        <f>[1]Unshifted!C9</f>
        <v>116</v>
      </c>
      <c r="D9">
        <f>[1]Unshifted!D9</f>
        <v>105</v>
      </c>
      <c r="E9">
        <f>[1]Unshifted!E9</f>
        <v>0</v>
      </c>
      <c r="F9">
        <f>[1]Unshifted!J9</f>
        <v>80</v>
      </c>
      <c r="G9">
        <f>[1]Unshifted!K9</f>
        <v>147</v>
      </c>
      <c r="H9">
        <f>[1]Unshifted!L9</f>
        <v>23</v>
      </c>
      <c r="I9">
        <f>[1]Unshifted!M9</f>
        <v>0</v>
      </c>
      <c r="J9">
        <f>[2]Unshifted!J9</f>
        <v>12</v>
      </c>
      <c r="K9">
        <f>[2]Unshifted!K9</f>
        <v>160</v>
      </c>
      <c r="L9">
        <f>[2]Unshifted!L9</f>
        <v>44</v>
      </c>
      <c r="M9">
        <f>[2]Unshifted!M9</f>
        <v>0</v>
      </c>
      <c r="N9">
        <f>[2]Unshifted!N9</f>
        <v>21</v>
      </c>
      <c r="O9">
        <f>[2]Unshifted!O9</f>
        <v>46</v>
      </c>
      <c r="P9">
        <f>[2]Unshifted!P9</f>
        <v>20</v>
      </c>
      <c r="Q9">
        <f>[2]Unshifted!Q9</f>
        <v>0</v>
      </c>
    </row>
    <row r="10" spans="1:17" x14ac:dyDescent="0.25">
      <c r="A10" t="s">
        <v>17</v>
      </c>
      <c r="B10">
        <f>[1]Unshifted!B10</f>
        <v>8</v>
      </c>
      <c r="C10">
        <f>[1]Unshifted!C10</f>
        <v>140</v>
      </c>
      <c r="D10">
        <f>[1]Unshifted!D10</f>
        <v>71</v>
      </c>
      <c r="E10">
        <f>[1]Unshifted!E10</f>
        <v>0</v>
      </c>
      <c r="F10">
        <f>[1]Unshifted!J10</f>
        <v>114</v>
      </c>
      <c r="G10">
        <f>[1]Unshifted!K10</f>
        <v>114</v>
      </c>
      <c r="H10">
        <f>[1]Unshifted!L10</f>
        <v>30</v>
      </c>
      <c r="I10">
        <f>[1]Unshifted!M10</f>
        <v>0</v>
      </c>
      <c r="J10">
        <f>[2]Unshifted!J10</f>
        <v>12</v>
      </c>
      <c r="K10">
        <f>[2]Unshifted!K10</f>
        <v>179</v>
      </c>
      <c r="L10">
        <f>[2]Unshifted!L10</f>
        <v>59</v>
      </c>
      <c r="M10">
        <f>[2]Unshifted!M10</f>
        <v>0</v>
      </c>
      <c r="N10">
        <f>[2]Unshifted!N10</f>
        <v>22</v>
      </c>
      <c r="O10">
        <f>[2]Unshifted!O10</f>
        <v>66</v>
      </c>
      <c r="P10">
        <f>[2]Unshifted!P10</f>
        <v>16</v>
      </c>
      <c r="Q10">
        <f>[2]Unshifted!Q10</f>
        <v>0</v>
      </c>
    </row>
    <row r="11" spans="1:17" x14ac:dyDescent="0.25">
      <c r="A11" t="s">
        <v>18</v>
      </c>
      <c r="B11">
        <f>[1]Unshifted!B11</f>
        <v>2</v>
      </c>
      <c r="C11">
        <f>[1]Unshifted!C11</f>
        <v>142</v>
      </c>
      <c r="D11">
        <f>[1]Unshifted!D11</f>
        <v>92</v>
      </c>
      <c r="E11">
        <f>[1]Unshifted!E11</f>
        <v>0</v>
      </c>
      <c r="F11">
        <f>[1]Unshifted!J11</f>
        <v>92</v>
      </c>
      <c r="G11">
        <f>[1]Unshifted!K11</f>
        <v>143</v>
      </c>
      <c r="H11">
        <f>[1]Unshifted!L11</f>
        <v>29</v>
      </c>
      <c r="I11">
        <f>[1]Unshifted!M11</f>
        <v>0</v>
      </c>
      <c r="J11">
        <f>[2]Unshifted!J11</f>
        <v>7</v>
      </c>
      <c r="K11">
        <f>[2]Unshifted!K11</f>
        <v>185</v>
      </c>
      <c r="L11">
        <f>[2]Unshifted!L11</f>
        <v>55</v>
      </c>
      <c r="M11">
        <f>[2]Unshifted!M11</f>
        <v>0</v>
      </c>
      <c r="N11">
        <f>[2]Unshifted!N11</f>
        <v>17</v>
      </c>
      <c r="O11">
        <f>[2]Unshifted!O11</f>
        <v>42</v>
      </c>
      <c r="P11">
        <f>[2]Unshifted!P11</f>
        <v>12</v>
      </c>
      <c r="Q11">
        <f>[2]Unshifted!Q11</f>
        <v>0</v>
      </c>
    </row>
    <row r="12" spans="1:17" x14ac:dyDescent="0.25">
      <c r="A12" t="s">
        <v>19</v>
      </c>
      <c r="B12">
        <f>[1]Unshifted!B12</f>
        <v>3</v>
      </c>
      <c r="C12">
        <f>[1]Unshifted!C12</f>
        <v>138</v>
      </c>
      <c r="D12">
        <f>[1]Unshifted!D12</f>
        <v>106</v>
      </c>
      <c r="E12">
        <f>[1]Unshifted!E12</f>
        <v>0</v>
      </c>
      <c r="F12">
        <f>[1]Unshifted!J12</f>
        <v>107</v>
      </c>
      <c r="G12">
        <f>[1]Unshifted!K12</f>
        <v>101</v>
      </c>
      <c r="H12">
        <f>[1]Unshifted!L12</f>
        <v>28</v>
      </c>
      <c r="I12">
        <f>[1]Unshifted!M12</f>
        <v>3</v>
      </c>
      <c r="J12">
        <f>[2]Unshifted!J12</f>
        <v>9</v>
      </c>
      <c r="K12">
        <f>[2]Unshifted!K12</f>
        <v>180</v>
      </c>
      <c r="L12">
        <f>[2]Unshifted!L12</f>
        <v>51</v>
      </c>
      <c r="M12">
        <f>[2]Unshifted!M12</f>
        <v>0</v>
      </c>
      <c r="N12">
        <f>[2]Unshifted!N12</f>
        <v>33</v>
      </c>
      <c r="O12">
        <f>[2]Unshifted!O12</f>
        <v>85</v>
      </c>
      <c r="P12">
        <f>[2]Unshifted!P12</f>
        <v>20</v>
      </c>
      <c r="Q12">
        <f>[2]Unshifted!Q12</f>
        <v>0</v>
      </c>
    </row>
    <row r="13" spans="1:17" x14ac:dyDescent="0.25">
      <c r="A13" t="s">
        <v>20</v>
      </c>
      <c r="B13">
        <f>[1]Unshifted!B13</f>
        <v>2</v>
      </c>
      <c r="C13">
        <f>[1]Unshifted!C13</f>
        <v>123</v>
      </c>
      <c r="D13">
        <f>[1]Unshifted!D13</f>
        <v>96</v>
      </c>
      <c r="E13">
        <f>[1]Unshifted!E13</f>
        <v>1</v>
      </c>
      <c r="F13">
        <f>[1]Unshifted!J13</f>
        <v>117</v>
      </c>
      <c r="G13">
        <f>[1]Unshifted!K13</f>
        <v>104</v>
      </c>
      <c r="H13">
        <f>[1]Unshifted!L13</f>
        <v>39</v>
      </c>
      <c r="I13">
        <f>[1]Unshifted!M13</f>
        <v>0</v>
      </c>
      <c r="J13">
        <f>[2]Unshifted!J13</f>
        <v>5</v>
      </c>
      <c r="K13">
        <f>[2]Unshifted!K13</f>
        <v>182</v>
      </c>
      <c r="L13">
        <f>[2]Unshifted!L13</f>
        <v>33</v>
      </c>
      <c r="M13">
        <f>[2]Unshifted!M13</f>
        <v>0</v>
      </c>
      <c r="N13">
        <f>[2]Unshifted!N13</f>
        <v>25</v>
      </c>
      <c r="O13">
        <f>[2]Unshifted!O13</f>
        <v>54</v>
      </c>
      <c r="P13">
        <f>[2]Unshifted!P13</f>
        <v>17</v>
      </c>
      <c r="Q13">
        <f>[2]Unshifted!Q13</f>
        <v>0</v>
      </c>
    </row>
    <row r="14" spans="1:17" x14ac:dyDescent="0.25">
      <c r="A14" t="s">
        <v>21</v>
      </c>
      <c r="B14">
        <f>[1]Unshifted!B14</f>
        <v>5</v>
      </c>
      <c r="C14">
        <f>[1]Unshifted!C14</f>
        <v>114</v>
      </c>
      <c r="D14">
        <f>[1]Unshifted!D14</f>
        <v>57</v>
      </c>
      <c r="E14">
        <f>[1]Unshifted!E14</f>
        <v>0</v>
      </c>
      <c r="F14">
        <f>[1]Unshifted!J14</f>
        <v>76</v>
      </c>
      <c r="G14">
        <f>[1]Unshifted!K14</f>
        <v>93</v>
      </c>
      <c r="H14">
        <f>[1]Unshifted!L14</f>
        <v>9</v>
      </c>
      <c r="I14">
        <f>[1]Unshifted!M14</f>
        <v>0</v>
      </c>
      <c r="J14">
        <f>[2]Unshifted!J14</f>
        <v>12</v>
      </c>
      <c r="K14">
        <f>[2]Unshifted!K14</f>
        <v>215</v>
      </c>
      <c r="L14">
        <f>[2]Unshifted!L14</f>
        <v>65</v>
      </c>
      <c r="M14">
        <f>[2]Unshifted!M14</f>
        <v>0</v>
      </c>
      <c r="N14">
        <f>[2]Unshifted!N14</f>
        <v>7</v>
      </c>
      <c r="O14">
        <f>[2]Unshifted!O14</f>
        <v>39</v>
      </c>
      <c r="P14">
        <f>[2]Unshifted!P14</f>
        <v>6</v>
      </c>
      <c r="Q14">
        <f>[2]Unshifted!Q14</f>
        <v>0</v>
      </c>
    </row>
    <row r="15" spans="1:17" x14ac:dyDescent="0.25">
      <c r="A15" t="s">
        <v>22</v>
      </c>
      <c r="B15">
        <f>[1]Unshifted!B15</f>
        <v>2</v>
      </c>
      <c r="C15">
        <f>[1]Unshifted!C15</f>
        <v>115</v>
      </c>
      <c r="D15">
        <f>[1]Unshifted!D15</f>
        <v>47</v>
      </c>
      <c r="E15">
        <f>[1]Unshifted!E15</f>
        <v>0</v>
      </c>
      <c r="F15">
        <f>[1]Unshifted!J15</f>
        <v>74</v>
      </c>
      <c r="G15">
        <f>[1]Unshifted!K15</f>
        <v>78</v>
      </c>
      <c r="H15">
        <f>[1]Unshifted!L15</f>
        <v>26</v>
      </c>
      <c r="I15">
        <f>[1]Unshifted!M15</f>
        <v>0</v>
      </c>
      <c r="J15">
        <f>[2]Unshifted!J15</f>
        <v>6</v>
      </c>
      <c r="K15">
        <f>[2]Unshifted!K15</f>
        <v>142</v>
      </c>
      <c r="L15">
        <f>[2]Unshifted!L15</f>
        <v>36</v>
      </c>
      <c r="M15">
        <f>[2]Unshifted!M15</f>
        <v>0</v>
      </c>
      <c r="N15">
        <f>[2]Unshifted!N15</f>
        <v>22</v>
      </c>
      <c r="O15">
        <f>[2]Unshifted!O15</f>
        <v>42</v>
      </c>
      <c r="P15">
        <f>[2]Unshifted!P15</f>
        <v>9</v>
      </c>
      <c r="Q15">
        <f>[2]Unshifted!Q15</f>
        <v>0</v>
      </c>
    </row>
  </sheetData>
  <mergeCells count="16">
    <mergeCell ref="A4:B4"/>
    <mergeCell ref="C4:P4"/>
    <mergeCell ref="A1:B1"/>
    <mergeCell ref="C1:P1"/>
    <mergeCell ref="A2:B2"/>
    <mergeCell ref="C2:P2"/>
    <mergeCell ref="A3:B3"/>
    <mergeCell ref="C3:P3"/>
    <mergeCell ref="B6:E6"/>
    <mergeCell ref="F6:I6"/>
    <mergeCell ref="J6:M6"/>
    <mergeCell ref="N6:Q6"/>
    <mergeCell ref="B5:E5"/>
    <mergeCell ref="F5:I5"/>
    <mergeCell ref="J5:M5"/>
    <mergeCell ref="N5:Q5"/>
  </mergeCells>
  <pageMargins left="0.7" right="0.7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Q15"/>
  <sheetViews>
    <sheetView showOutlineSymbols="0" workbookViewId="0">
      <selection activeCell="F38" sqref="F38"/>
    </sheetView>
  </sheetViews>
  <sheetFormatPr defaultRowHeight="13.2" x14ac:dyDescent="0.25"/>
  <cols>
    <col min="1" max="1" width="12.109375" customWidth="1"/>
  </cols>
  <sheetData>
    <row r="1" spans="1:17" ht="15" x14ac:dyDescent="0.25">
      <c r="A1" s="57" t="s">
        <v>0</v>
      </c>
      <c r="B1" s="52"/>
      <c r="C1" s="58" t="s">
        <v>1</v>
      </c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</row>
    <row r="2" spans="1:17" ht="15" x14ac:dyDescent="0.25">
      <c r="A2" s="57" t="s">
        <v>2</v>
      </c>
      <c r="B2" s="52"/>
      <c r="C2" s="58" t="s">
        <v>3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</row>
    <row r="3" spans="1:17" ht="15" x14ac:dyDescent="0.25">
      <c r="A3" s="57" t="s">
        <v>4</v>
      </c>
      <c r="B3" s="52"/>
      <c r="C3" s="58" t="s">
        <v>5</v>
      </c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</row>
    <row r="4" spans="1:17" ht="15" x14ac:dyDescent="0.25">
      <c r="A4" s="57" t="s">
        <v>6</v>
      </c>
      <c r="B4" s="52"/>
      <c r="C4" s="58" t="s">
        <v>7</v>
      </c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7" ht="15" x14ac:dyDescent="0.25">
      <c r="A5" s="2"/>
      <c r="B5" s="54" t="s">
        <v>27</v>
      </c>
      <c r="C5" s="55"/>
      <c r="D5" s="55"/>
      <c r="E5" s="56"/>
      <c r="F5" s="54" t="s">
        <v>25</v>
      </c>
      <c r="G5" s="55"/>
      <c r="H5" s="55"/>
      <c r="I5" s="56"/>
      <c r="J5" s="54" t="s">
        <v>24</v>
      </c>
      <c r="K5" s="55"/>
      <c r="L5" s="55"/>
      <c r="M5" s="56"/>
      <c r="N5" s="54" t="s">
        <v>25</v>
      </c>
      <c r="O5" s="55"/>
      <c r="P5" s="55"/>
      <c r="Q5" s="56"/>
    </row>
    <row r="6" spans="1:17" ht="26.25" customHeight="1" x14ac:dyDescent="0.25">
      <c r="B6" s="53" t="s">
        <v>8</v>
      </c>
      <c r="C6" s="52"/>
      <c r="D6" s="52"/>
      <c r="E6" s="52"/>
      <c r="F6" s="51" t="s">
        <v>23</v>
      </c>
      <c r="G6" s="52"/>
      <c r="H6" s="52"/>
      <c r="I6" s="52"/>
      <c r="J6" s="51" t="s">
        <v>26</v>
      </c>
      <c r="K6" s="52"/>
      <c r="L6" s="52"/>
      <c r="M6" s="52"/>
      <c r="N6" s="53" t="s">
        <v>9</v>
      </c>
      <c r="O6" s="52"/>
      <c r="P6" s="52"/>
      <c r="Q6" s="52"/>
    </row>
    <row r="7" spans="1:17" x14ac:dyDescent="0.25">
      <c r="A7" s="1" t="s">
        <v>10</v>
      </c>
      <c r="B7" s="1" t="s">
        <v>11</v>
      </c>
      <c r="C7" s="1" t="s">
        <v>12</v>
      </c>
      <c r="D7" s="1" t="s">
        <v>13</v>
      </c>
      <c r="E7" s="1" t="s">
        <v>14</v>
      </c>
      <c r="F7" s="1" t="s">
        <v>11</v>
      </c>
      <c r="G7" s="1" t="s">
        <v>12</v>
      </c>
      <c r="H7" s="1" t="s">
        <v>13</v>
      </c>
      <c r="I7" s="1" t="s">
        <v>14</v>
      </c>
      <c r="J7" s="1" t="s">
        <v>11</v>
      </c>
      <c r="K7" s="1" t="s">
        <v>12</v>
      </c>
      <c r="L7" s="1" t="s">
        <v>13</v>
      </c>
      <c r="M7" s="1" t="s">
        <v>14</v>
      </c>
      <c r="N7" s="1" t="s">
        <v>11</v>
      </c>
      <c r="O7" s="1" t="s">
        <v>12</v>
      </c>
      <c r="P7" s="1" t="s">
        <v>13</v>
      </c>
      <c r="Q7" s="1" t="s">
        <v>14</v>
      </c>
    </row>
    <row r="8" spans="1:17" x14ac:dyDescent="0.25">
      <c r="A8" t="s">
        <v>15</v>
      </c>
      <c r="B8">
        <f>'[1]Bank 1'!B8</f>
        <v>0</v>
      </c>
      <c r="C8">
        <f>'[1]Bank 1'!C8</f>
        <v>8</v>
      </c>
      <c r="D8">
        <f>'[1]Bank 1'!D8</f>
        <v>1</v>
      </c>
      <c r="E8">
        <f>'[1]Bank 1'!E8</f>
        <v>0</v>
      </c>
      <c r="F8" s="3">
        <f>'[1]Bank 1'!J8</f>
        <v>4</v>
      </c>
      <c r="G8" s="3">
        <f>'[1]Bank 1'!K8</f>
        <v>5</v>
      </c>
      <c r="H8" s="3">
        <f>'[1]Bank 1'!L8</f>
        <v>1</v>
      </c>
      <c r="I8" s="3">
        <f>'[1]Bank 1'!M8</f>
        <v>0</v>
      </c>
      <c r="J8">
        <f>'[2]Bank 1'!J8</f>
        <v>0</v>
      </c>
      <c r="K8">
        <f>'[2]Bank 1'!K8</f>
        <v>2</v>
      </c>
      <c r="L8">
        <f>'[2]Bank 1'!L8</f>
        <v>1</v>
      </c>
      <c r="M8">
        <f>'[2]Bank 1'!M8</f>
        <v>0</v>
      </c>
      <c r="N8">
        <f>'[2]Bank 1'!N8</f>
        <v>2</v>
      </c>
      <c r="O8">
        <f>'[2]Bank 1'!O8</f>
        <v>2</v>
      </c>
      <c r="P8">
        <f>'[2]Bank 1'!P8</f>
        <v>0</v>
      </c>
      <c r="Q8">
        <f>'[2]Bank 1'!Q8</f>
        <v>0</v>
      </c>
    </row>
    <row r="9" spans="1:17" x14ac:dyDescent="0.25">
      <c r="A9" t="s">
        <v>16</v>
      </c>
      <c r="B9">
        <f>'[1]Bank 1'!B9</f>
        <v>0</v>
      </c>
      <c r="C9">
        <f>'[1]Bank 1'!C9</f>
        <v>2</v>
      </c>
      <c r="D9">
        <f>'[1]Bank 1'!D9</f>
        <v>1</v>
      </c>
      <c r="E9">
        <f>'[1]Bank 1'!E9</f>
        <v>0</v>
      </c>
      <c r="F9" s="3">
        <f>'[1]Bank 1'!J9</f>
        <v>5</v>
      </c>
      <c r="G9" s="3">
        <f>'[1]Bank 1'!K9</f>
        <v>8</v>
      </c>
      <c r="H9" s="3">
        <f>'[1]Bank 1'!L9</f>
        <v>1</v>
      </c>
      <c r="I9" s="3">
        <f>'[1]Bank 1'!M9</f>
        <v>0</v>
      </c>
      <c r="J9">
        <f>'[2]Bank 1'!J9</f>
        <v>0</v>
      </c>
      <c r="K9">
        <f>'[2]Bank 1'!K9</f>
        <v>5</v>
      </c>
      <c r="L9">
        <f>'[2]Bank 1'!L9</f>
        <v>0</v>
      </c>
      <c r="M9">
        <f>'[2]Bank 1'!M9</f>
        <v>0</v>
      </c>
      <c r="N9">
        <f>'[2]Bank 1'!N9</f>
        <v>0</v>
      </c>
      <c r="O9">
        <f>'[2]Bank 1'!O9</f>
        <v>3</v>
      </c>
      <c r="P9">
        <f>'[2]Bank 1'!P9</f>
        <v>0</v>
      </c>
      <c r="Q9">
        <f>'[2]Bank 1'!Q9</f>
        <v>0</v>
      </c>
    </row>
    <row r="10" spans="1:17" x14ac:dyDescent="0.25">
      <c r="A10" t="s">
        <v>17</v>
      </c>
      <c r="B10">
        <f>'[1]Bank 1'!B10</f>
        <v>1</v>
      </c>
      <c r="C10">
        <f>'[1]Bank 1'!C10</f>
        <v>2</v>
      </c>
      <c r="D10">
        <f>'[1]Bank 1'!D10</f>
        <v>2</v>
      </c>
      <c r="E10">
        <f>'[1]Bank 1'!E10</f>
        <v>0</v>
      </c>
      <c r="F10" s="3">
        <f>'[1]Bank 1'!J10</f>
        <v>2</v>
      </c>
      <c r="G10" s="3">
        <f>'[1]Bank 1'!K10</f>
        <v>5</v>
      </c>
      <c r="H10" s="3">
        <f>'[1]Bank 1'!L10</f>
        <v>0</v>
      </c>
      <c r="I10" s="3">
        <f>'[1]Bank 1'!M10</f>
        <v>0</v>
      </c>
      <c r="J10">
        <f>'[2]Bank 1'!J10</f>
        <v>0</v>
      </c>
      <c r="K10">
        <f>'[2]Bank 1'!K10</f>
        <v>5</v>
      </c>
      <c r="L10">
        <f>'[2]Bank 1'!L10</f>
        <v>1</v>
      </c>
      <c r="M10">
        <f>'[2]Bank 1'!M10</f>
        <v>0</v>
      </c>
      <c r="N10">
        <f>'[2]Bank 1'!N10</f>
        <v>1</v>
      </c>
      <c r="O10">
        <f>'[2]Bank 1'!O10</f>
        <v>6</v>
      </c>
      <c r="P10">
        <f>'[2]Bank 1'!P10</f>
        <v>1</v>
      </c>
      <c r="Q10">
        <f>'[2]Bank 1'!Q10</f>
        <v>0</v>
      </c>
    </row>
    <row r="11" spans="1:17" x14ac:dyDescent="0.25">
      <c r="A11" t="s">
        <v>18</v>
      </c>
      <c r="B11">
        <f>'[1]Bank 1'!B11</f>
        <v>1</v>
      </c>
      <c r="C11">
        <f>'[1]Bank 1'!C11</f>
        <v>1</v>
      </c>
      <c r="D11">
        <f>'[1]Bank 1'!D11</f>
        <v>3</v>
      </c>
      <c r="E11">
        <f>'[1]Bank 1'!E11</f>
        <v>1</v>
      </c>
      <c r="F11" s="3">
        <f>'[1]Bank 1'!J11</f>
        <v>6</v>
      </c>
      <c r="G11" s="3">
        <f>'[1]Bank 1'!K11</f>
        <v>5</v>
      </c>
      <c r="H11" s="3">
        <f>'[1]Bank 1'!L11</f>
        <v>0</v>
      </c>
      <c r="I11" s="3">
        <f>'[1]Bank 1'!M11</f>
        <v>0</v>
      </c>
      <c r="J11">
        <f>'[2]Bank 1'!J11</f>
        <v>0</v>
      </c>
      <c r="K11">
        <f>'[2]Bank 1'!K11</f>
        <v>2</v>
      </c>
      <c r="L11">
        <f>'[2]Bank 1'!L11</f>
        <v>1</v>
      </c>
      <c r="M11">
        <f>'[2]Bank 1'!M11</f>
        <v>0</v>
      </c>
      <c r="N11">
        <f>'[2]Bank 1'!N11</f>
        <v>0</v>
      </c>
      <c r="O11">
        <f>'[2]Bank 1'!O11</f>
        <v>0</v>
      </c>
      <c r="P11">
        <f>'[2]Bank 1'!P11</f>
        <v>0</v>
      </c>
      <c r="Q11">
        <f>'[2]Bank 1'!Q11</f>
        <v>0</v>
      </c>
    </row>
    <row r="12" spans="1:17" x14ac:dyDescent="0.25">
      <c r="A12" t="s">
        <v>19</v>
      </c>
      <c r="B12">
        <f>'[1]Bank 1'!B12</f>
        <v>0</v>
      </c>
      <c r="C12">
        <f>'[1]Bank 1'!C12</f>
        <v>1</v>
      </c>
      <c r="D12">
        <f>'[1]Bank 1'!D12</f>
        <v>5</v>
      </c>
      <c r="E12">
        <f>'[1]Bank 1'!E12</f>
        <v>0</v>
      </c>
      <c r="F12" s="3">
        <f>'[1]Bank 1'!J12</f>
        <v>4</v>
      </c>
      <c r="G12" s="3">
        <f>'[1]Bank 1'!K12</f>
        <v>5</v>
      </c>
      <c r="H12" s="3">
        <f>'[1]Bank 1'!L12</f>
        <v>0</v>
      </c>
      <c r="I12" s="3">
        <f>'[1]Bank 1'!M12</f>
        <v>0</v>
      </c>
      <c r="J12">
        <f>'[2]Bank 1'!J12</f>
        <v>0</v>
      </c>
      <c r="K12">
        <f>'[2]Bank 1'!K12</f>
        <v>3</v>
      </c>
      <c r="L12">
        <f>'[2]Bank 1'!L12</f>
        <v>0</v>
      </c>
      <c r="M12">
        <f>'[2]Bank 1'!M12</f>
        <v>0</v>
      </c>
      <c r="N12">
        <f>'[2]Bank 1'!N12</f>
        <v>1</v>
      </c>
      <c r="O12">
        <f>'[2]Bank 1'!O12</f>
        <v>0</v>
      </c>
      <c r="P12">
        <f>'[2]Bank 1'!P12</f>
        <v>0</v>
      </c>
      <c r="Q12">
        <f>'[2]Bank 1'!Q12</f>
        <v>0</v>
      </c>
    </row>
    <row r="13" spans="1:17" x14ac:dyDescent="0.25">
      <c r="A13" t="s">
        <v>20</v>
      </c>
      <c r="B13">
        <f>'[1]Bank 1'!B13</f>
        <v>2</v>
      </c>
      <c r="C13">
        <f>'[1]Bank 1'!C13</f>
        <v>1</v>
      </c>
      <c r="D13">
        <f>'[1]Bank 1'!D13</f>
        <v>1</v>
      </c>
      <c r="E13">
        <f>'[1]Bank 1'!E13</f>
        <v>0</v>
      </c>
      <c r="F13" s="3">
        <f>'[1]Bank 1'!J13</f>
        <v>4</v>
      </c>
      <c r="G13" s="3">
        <f>'[1]Bank 1'!K13</f>
        <v>5</v>
      </c>
      <c r="H13" s="3">
        <f>'[1]Bank 1'!L13</f>
        <v>0</v>
      </c>
      <c r="I13" s="3">
        <f>'[1]Bank 1'!M13</f>
        <v>0</v>
      </c>
      <c r="J13">
        <f>'[2]Bank 1'!J13</f>
        <v>0</v>
      </c>
      <c r="K13">
        <f>'[2]Bank 1'!K13</f>
        <v>1</v>
      </c>
      <c r="L13">
        <f>'[2]Bank 1'!L13</f>
        <v>0</v>
      </c>
      <c r="M13">
        <f>'[2]Bank 1'!M13</f>
        <v>0</v>
      </c>
      <c r="N13">
        <f>'[2]Bank 1'!N13</f>
        <v>0</v>
      </c>
      <c r="O13">
        <f>'[2]Bank 1'!O13</f>
        <v>2</v>
      </c>
      <c r="P13">
        <f>'[2]Bank 1'!P13</f>
        <v>0</v>
      </c>
      <c r="Q13">
        <f>'[2]Bank 1'!Q13</f>
        <v>0</v>
      </c>
    </row>
    <row r="14" spans="1:17" x14ac:dyDescent="0.25">
      <c r="A14" t="s">
        <v>21</v>
      </c>
      <c r="B14">
        <f>'[1]Bank 1'!B14</f>
        <v>0</v>
      </c>
      <c r="C14">
        <f>'[1]Bank 1'!C14</f>
        <v>2</v>
      </c>
      <c r="D14">
        <f>'[1]Bank 1'!D14</f>
        <v>2</v>
      </c>
      <c r="E14">
        <f>'[1]Bank 1'!E14</f>
        <v>0</v>
      </c>
      <c r="F14" s="3">
        <f>'[1]Bank 1'!J14</f>
        <v>5</v>
      </c>
      <c r="G14" s="3">
        <f>'[1]Bank 1'!K14</f>
        <v>2</v>
      </c>
      <c r="H14" s="3">
        <f>'[1]Bank 1'!L14</f>
        <v>0</v>
      </c>
      <c r="I14" s="3">
        <f>'[1]Bank 1'!M14</f>
        <v>0</v>
      </c>
      <c r="J14">
        <f>'[2]Bank 1'!J14</f>
        <v>0</v>
      </c>
      <c r="K14">
        <f>'[2]Bank 1'!K14</f>
        <v>0</v>
      </c>
      <c r="L14">
        <f>'[2]Bank 1'!L14</f>
        <v>0</v>
      </c>
      <c r="M14">
        <f>'[2]Bank 1'!M14</f>
        <v>0</v>
      </c>
      <c r="N14">
        <f>'[2]Bank 1'!N14</f>
        <v>0</v>
      </c>
      <c r="O14">
        <f>'[2]Bank 1'!O14</f>
        <v>4</v>
      </c>
      <c r="P14">
        <f>'[2]Bank 1'!P14</f>
        <v>0</v>
      </c>
      <c r="Q14">
        <f>'[2]Bank 1'!Q14</f>
        <v>0</v>
      </c>
    </row>
    <row r="15" spans="1:17" x14ac:dyDescent="0.25">
      <c r="A15" t="s">
        <v>22</v>
      </c>
      <c r="B15">
        <f>'[1]Bank 1'!B15</f>
        <v>0</v>
      </c>
      <c r="C15">
        <f>'[1]Bank 1'!C15</f>
        <v>2</v>
      </c>
      <c r="D15">
        <f>'[1]Bank 1'!D15</f>
        <v>3</v>
      </c>
      <c r="E15">
        <f>'[1]Bank 1'!E15</f>
        <v>0</v>
      </c>
      <c r="F15" s="3">
        <f>'[1]Bank 1'!J15</f>
        <v>4</v>
      </c>
      <c r="G15" s="3">
        <f>'[1]Bank 1'!K15</f>
        <v>8</v>
      </c>
      <c r="H15" s="3">
        <f>'[1]Bank 1'!L15</f>
        <v>0</v>
      </c>
      <c r="I15" s="3">
        <f>'[1]Bank 1'!M15</f>
        <v>0</v>
      </c>
      <c r="J15">
        <f>'[2]Bank 1'!J15</f>
        <v>0</v>
      </c>
      <c r="K15">
        <f>'[2]Bank 1'!K15</f>
        <v>1</v>
      </c>
      <c r="L15">
        <f>'[2]Bank 1'!L15</f>
        <v>0</v>
      </c>
      <c r="M15">
        <f>'[2]Bank 1'!M15</f>
        <v>0</v>
      </c>
      <c r="N15">
        <f>'[2]Bank 1'!N15</f>
        <v>0</v>
      </c>
      <c r="O15">
        <f>'[2]Bank 1'!O15</f>
        <v>1</v>
      </c>
      <c r="P15">
        <f>'[2]Bank 1'!P15</f>
        <v>0</v>
      </c>
      <c r="Q15">
        <f>'[2]Bank 1'!Q15</f>
        <v>0</v>
      </c>
    </row>
  </sheetData>
  <mergeCells count="16">
    <mergeCell ref="A4:B4"/>
    <mergeCell ref="C4:P4"/>
    <mergeCell ref="A1:B1"/>
    <mergeCell ref="C1:P1"/>
    <mergeCell ref="A2:B2"/>
    <mergeCell ref="C2:P2"/>
    <mergeCell ref="A3:B3"/>
    <mergeCell ref="C3:P3"/>
    <mergeCell ref="B6:E6"/>
    <mergeCell ref="F6:I6"/>
    <mergeCell ref="J6:M6"/>
    <mergeCell ref="N6:Q6"/>
    <mergeCell ref="B5:E5"/>
    <mergeCell ref="F5:I5"/>
    <mergeCell ref="J5:M5"/>
    <mergeCell ref="N5:Q5"/>
  </mergeCells>
  <pageMargins left="0.7" right="0.7" top="1" bottom="1" header="0.5" footer="0.5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B1:Q31"/>
  <sheetViews>
    <sheetView tabSelected="1" zoomScaleNormal="100" workbookViewId="0">
      <selection activeCell="Q21" sqref="Q21"/>
    </sheetView>
  </sheetViews>
  <sheetFormatPr defaultRowHeight="13.2" x14ac:dyDescent="0.25"/>
  <cols>
    <col min="2" max="2" width="26.44140625" bestFit="1" customWidth="1"/>
  </cols>
  <sheetData>
    <row r="1" spans="2:17" ht="13.8" thickBot="1" x14ac:dyDescent="0.3"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2:17" ht="13.8" thickBot="1" x14ac:dyDescent="0.3">
      <c r="D2" s="61" t="s">
        <v>34</v>
      </c>
      <c r="E2" s="62"/>
      <c r="F2" s="62"/>
      <c r="G2" s="62"/>
      <c r="H2" s="62"/>
      <c r="I2" s="62"/>
      <c r="J2" s="62"/>
      <c r="K2" s="62"/>
      <c r="L2" s="62"/>
      <c r="M2" s="62"/>
      <c r="N2" s="62"/>
      <c r="O2" s="63"/>
    </row>
    <row r="3" spans="2:17" x14ac:dyDescent="0.25">
      <c r="D3" s="64" t="s">
        <v>35</v>
      </c>
      <c r="E3" s="65"/>
      <c r="F3" s="65"/>
      <c r="G3" s="66" t="s">
        <v>35</v>
      </c>
      <c r="H3" s="67"/>
      <c r="I3" s="68"/>
      <c r="J3" s="69" t="s">
        <v>45</v>
      </c>
      <c r="K3" s="65"/>
      <c r="L3" s="65"/>
      <c r="M3" s="66" t="s">
        <v>45</v>
      </c>
      <c r="N3" s="67"/>
      <c r="O3" s="68"/>
    </row>
    <row r="4" spans="2:17" ht="13.8" thickBot="1" x14ac:dyDescent="0.3">
      <c r="D4" s="74" t="s">
        <v>28</v>
      </c>
      <c r="E4" s="75"/>
      <c r="F4" s="75"/>
      <c r="G4" s="74" t="s">
        <v>29</v>
      </c>
      <c r="H4" s="75"/>
      <c r="I4" s="76"/>
      <c r="J4" s="77" t="s">
        <v>30</v>
      </c>
      <c r="K4" s="75"/>
      <c r="L4" s="75"/>
      <c r="M4" s="74" t="s">
        <v>31</v>
      </c>
      <c r="N4" s="75"/>
      <c r="O4" s="76"/>
    </row>
    <row r="5" spans="2:17" ht="13.8" thickBot="1" x14ac:dyDescent="0.3">
      <c r="B5" s="70" t="str">
        <f>'Int 8 - All'!C2</f>
        <v>10/25/2018</v>
      </c>
      <c r="C5" s="71"/>
      <c r="D5" s="5" t="s">
        <v>13</v>
      </c>
      <c r="E5" s="6" t="s">
        <v>32</v>
      </c>
      <c r="F5" s="6" t="s">
        <v>11</v>
      </c>
      <c r="G5" s="5" t="s">
        <v>13</v>
      </c>
      <c r="H5" s="6" t="s">
        <v>32</v>
      </c>
      <c r="I5" s="47" t="s">
        <v>11</v>
      </c>
      <c r="J5" s="8" t="s">
        <v>13</v>
      </c>
      <c r="K5" s="6" t="s">
        <v>32</v>
      </c>
      <c r="L5" s="6" t="s">
        <v>11</v>
      </c>
      <c r="M5" s="5" t="s">
        <v>13</v>
      </c>
      <c r="N5" s="6" t="s">
        <v>32</v>
      </c>
      <c r="O5" s="7" t="s">
        <v>11</v>
      </c>
    </row>
    <row r="6" spans="2:17" ht="12.75" customHeight="1" x14ac:dyDescent="0.25">
      <c r="B6" s="59" t="s">
        <v>33</v>
      </c>
      <c r="C6" s="9" t="s">
        <v>15</v>
      </c>
      <c r="D6" s="10">
        <f>'Int 8 - All'!P8</f>
        <v>12</v>
      </c>
      <c r="E6" s="11">
        <f>'Int 8 - All'!O8</f>
        <v>46</v>
      </c>
      <c r="F6" s="11">
        <f>'Int 8 - All'!N8</f>
        <v>18</v>
      </c>
      <c r="G6" s="10">
        <f>'Int 8 - All'!H8</f>
        <v>21</v>
      </c>
      <c r="H6" s="11">
        <f>'Int 8 - All'!G8</f>
        <v>106</v>
      </c>
      <c r="I6" s="13">
        <f>'[3]Int 2 - All'!F8</f>
        <v>185</v>
      </c>
      <c r="J6" s="12">
        <f>'Int 8 - All'!L8</f>
        <v>45</v>
      </c>
      <c r="K6" s="11">
        <f>'Int 8 - All'!K8</f>
        <v>188</v>
      </c>
      <c r="L6" s="11">
        <f>'Int 8 - All'!J8</f>
        <v>13</v>
      </c>
      <c r="M6" s="10">
        <f>'Int 8 - All'!D8</f>
        <v>92</v>
      </c>
      <c r="N6" s="11">
        <f>'Int 8 - All'!C8</f>
        <v>151</v>
      </c>
      <c r="O6" s="13">
        <f>'Int 8 - All'!B8</f>
        <v>3</v>
      </c>
    </row>
    <row r="7" spans="2:17" x14ac:dyDescent="0.25">
      <c r="B7" s="72"/>
      <c r="C7" s="14" t="s">
        <v>16</v>
      </c>
      <c r="D7" s="15">
        <f>'Int 8 - All'!P9</f>
        <v>20</v>
      </c>
      <c r="E7" s="16">
        <f>'Int 8 - All'!O9</f>
        <v>46</v>
      </c>
      <c r="F7" s="16">
        <f>'Int 8 - All'!N9</f>
        <v>21</v>
      </c>
      <c r="G7" s="15">
        <f>'Int 8 - All'!H9</f>
        <v>23</v>
      </c>
      <c r="H7" s="16">
        <f>'Int 8 - All'!G9</f>
        <v>147</v>
      </c>
      <c r="I7" s="18">
        <f>'[3]Int 2 - All'!F9</f>
        <v>182</v>
      </c>
      <c r="J7" s="17">
        <f>'Int 8 - All'!L9</f>
        <v>44</v>
      </c>
      <c r="K7" s="16">
        <f>'Int 8 - All'!K9</f>
        <v>160</v>
      </c>
      <c r="L7" s="16">
        <f>'Int 8 - All'!J9</f>
        <v>12</v>
      </c>
      <c r="M7" s="15">
        <f>'Int 8 - All'!D9</f>
        <v>105</v>
      </c>
      <c r="N7" s="16">
        <f>'Int 8 - All'!C9</f>
        <v>116</v>
      </c>
      <c r="O7" s="18">
        <f>'Int 8 - All'!B9</f>
        <v>3</v>
      </c>
    </row>
    <row r="8" spans="2:17" x14ac:dyDescent="0.25">
      <c r="B8" s="72"/>
      <c r="C8" s="14" t="s">
        <v>17</v>
      </c>
      <c r="D8" s="15">
        <f>'Int 8 - All'!P10</f>
        <v>16</v>
      </c>
      <c r="E8" s="16">
        <f>'Int 8 - All'!O10</f>
        <v>66</v>
      </c>
      <c r="F8" s="16">
        <f>'Int 8 - All'!N10</f>
        <v>22</v>
      </c>
      <c r="G8" s="15">
        <f>'Int 8 - All'!H10</f>
        <v>30</v>
      </c>
      <c r="H8" s="16">
        <f>'Int 8 - All'!G10</f>
        <v>114</v>
      </c>
      <c r="I8" s="18">
        <f>'[3]Int 2 - All'!F10</f>
        <v>161</v>
      </c>
      <c r="J8" s="17">
        <f>'Int 8 - All'!L10</f>
        <v>59</v>
      </c>
      <c r="K8" s="16">
        <f>'Int 8 - All'!K10</f>
        <v>179</v>
      </c>
      <c r="L8" s="16">
        <f>'Int 8 - All'!J10</f>
        <v>12</v>
      </c>
      <c r="M8" s="15">
        <f>'Int 8 - All'!D10</f>
        <v>71</v>
      </c>
      <c r="N8" s="16">
        <f>'Int 8 - All'!C10</f>
        <v>140</v>
      </c>
      <c r="O8" s="18">
        <f>'Int 8 - All'!B10</f>
        <v>8</v>
      </c>
    </row>
    <row r="9" spans="2:17" x14ac:dyDescent="0.25">
      <c r="B9" s="72"/>
      <c r="C9" s="14" t="s">
        <v>18</v>
      </c>
      <c r="D9" s="15">
        <f>'Int 8 - All'!P11</f>
        <v>12</v>
      </c>
      <c r="E9" s="16">
        <f>'Int 8 - All'!O11</f>
        <v>42</v>
      </c>
      <c r="F9" s="16">
        <f>'Int 8 - All'!N11</f>
        <v>17</v>
      </c>
      <c r="G9" s="15">
        <f>'Int 8 - All'!H11</f>
        <v>29</v>
      </c>
      <c r="H9" s="16">
        <f>'Int 8 - All'!G11</f>
        <v>143</v>
      </c>
      <c r="I9" s="18">
        <f>'[3]Int 2 - All'!F11</f>
        <v>148</v>
      </c>
      <c r="J9" s="17">
        <f>'Int 8 - All'!L11</f>
        <v>55</v>
      </c>
      <c r="K9" s="16">
        <f>'Int 8 - All'!K11</f>
        <v>185</v>
      </c>
      <c r="L9" s="16">
        <f>'Int 8 - All'!J11</f>
        <v>7</v>
      </c>
      <c r="M9" s="15">
        <f>'Int 8 - All'!D11</f>
        <v>92</v>
      </c>
      <c r="N9" s="16">
        <f>'Int 8 - All'!C11</f>
        <v>142</v>
      </c>
      <c r="O9" s="18">
        <f>'Int 8 - All'!B11</f>
        <v>2</v>
      </c>
    </row>
    <row r="10" spans="2:17" x14ac:dyDescent="0.25">
      <c r="B10" s="72"/>
      <c r="C10" s="14" t="s">
        <v>19</v>
      </c>
      <c r="D10" s="19">
        <f>'Int 8 - All'!P12</f>
        <v>20</v>
      </c>
      <c r="E10" s="20">
        <f>'Int 8 - All'!O12</f>
        <v>85</v>
      </c>
      <c r="F10" s="20">
        <f>'Int 8 - All'!N12</f>
        <v>33</v>
      </c>
      <c r="G10" s="19">
        <f>'Int 8 - All'!H12</f>
        <v>28</v>
      </c>
      <c r="H10" s="20">
        <f>'Int 8 - All'!G12</f>
        <v>101</v>
      </c>
      <c r="I10" s="22">
        <f>'[3]Int 2 - All'!F12</f>
        <v>145</v>
      </c>
      <c r="J10" s="21">
        <f>'Int 8 - All'!L12</f>
        <v>51</v>
      </c>
      <c r="K10" s="20">
        <f>'Int 8 - All'!K12</f>
        <v>180</v>
      </c>
      <c r="L10" s="20">
        <f>'Int 8 - All'!J12</f>
        <v>9</v>
      </c>
      <c r="M10" s="19">
        <f>'Int 8 - All'!D12</f>
        <v>106</v>
      </c>
      <c r="N10" s="20">
        <f>'Int 8 - All'!C12</f>
        <v>138</v>
      </c>
      <c r="O10" s="22">
        <f>'Int 8 - All'!B12</f>
        <v>3</v>
      </c>
    </row>
    <row r="11" spans="2:17" x14ac:dyDescent="0.25">
      <c r="B11" s="72"/>
      <c r="C11" s="14" t="s">
        <v>20</v>
      </c>
      <c r="D11" s="19">
        <f>'Int 8 - All'!P13</f>
        <v>17</v>
      </c>
      <c r="E11" s="20">
        <f>'Int 8 - All'!O13</f>
        <v>54</v>
      </c>
      <c r="F11" s="20">
        <f>'Int 8 - All'!N13</f>
        <v>25</v>
      </c>
      <c r="G11" s="19">
        <f>'Int 8 - All'!H13</f>
        <v>39</v>
      </c>
      <c r="H11" s="20">
        <f>'Int 8 - All'!G13</f>
        <v>104</v>
      </c>
      <c r="I11" s="22">
        <f>'[3]Int 2 - All'!F13</f>
        <v>169</v>
      </c>
      <c r="J11" s="21">
        <f>'Int 8 - All'!L13</f>
        <v>33</v>
      </c>
      <c r="K11" s="20">
        <f>'Int 8 - All'!K13</f>
        <v>182</v>
      </c>
      <c r="L11" s="20">
        <f>'Int 8 - All'!J13</f>
        <v>5</v>
      </c>
      <c r="M11" s="19">
        <f>'Int 8 - All'!D13</f>
        <v>96</v>
      </c>
      <c r="N11" s="20">
        <f>'Int 8 - All'!C13</f>
        <v>123</v>
      </c>
      <c r="O11" s="22">
        <f>'Int 8 - All'!B13</f>
        <v>2</v>
      </c>
    </row>
    <row r="12" spans="2:17" x14ac:dyDescent="0.25">
      <c r="B12" s="72"/>
      <c r="C12" s="14" t="s">
        <v>21</v>
      </c>
      <c r="D12" s="19">
        <f>'Int 8 - All'!P14</f>
        <v>6</v>
      </c>
      <c r="E12" s="20">
        <f>'Int 8 - All'!O14</f>
        <v>39</v>
      </c>
      <c r="F12" s="20">
        <f>'Int 8 - All'!N14</f>
        <v>7</v>
      </c>
      <c r="G12" s="19">
        <f>'Int 8 - All'!H14</f>
        <v>9</v>
      </c>
      <c r="H12" s="20">
        <f>'Int 8 - All'!G14</f>
        <v>93</v>
      </c>
      <c r="I12" s="22">
        <f>'[3]Int 2 - All'!F14</f>
        <v>178</v>
      </c>
      <c r="J12" s="21">
        <f>'Int 8 - All'!L14</f>
        <v>65</v>
      </c>
      <c r="K12" s="20">
        <f>'Int 8 - All'!K14</f>
        <v>215</v>
      </c>
      <c r="L12" s="20">
        <f>'Int 8 - All'!J14</f>
        <v>12</v>
      </c>
      <c r="M12" s="19">
        <f>'Int 8 - All'!D14</f>
        <v>57</v>
      </c>
      <c r="N12" s="20">
        <f>'Int 8 - All'!C14</f>
        <v>114</v>
      </c>
      <c r="O12" s="22">
        <f>'Int 8 - All'!B14</f>
        <v>5</v>
      </c>
    </row>
    <row r="13" spans="2:17" ht="13.8" thickBot="1" x14ac:dyDescent="0.3">
      <c r="B13" s="73"/>
      <c r="C13" s="23" t="s">
        <v>22</v>
      </c>
      <c r="D13" s="24">
        <f>'Int 8 - All'!P15</f>
        <v>9</v>
      </c>
      <c r="E13" s="25">
        <f>'Int 8 - All'!O15</f>
        <v>42</v>
      </c>
      <c r="F13" s="25">
        <f>'Int 8 - All'!N15</f>
        <v>22</v>
      </c>
      <c r="G13" s="24">
        <f>'Int 8 - All'!H15</f>
        <v>26</v>
      </c>
      <c r="H13" s="25">
        <f>'Int 8 - All'!G15</f>
        <v>78</v>
      </c>
      <c r="I13" s="27">
        <f>'[3]Int 2 - All'!F15</f>
        <v>168</v>
      </c>
      <c r="J13" s="26">
        <f>'Int 8 - All'!L15</f>
        <v>36</v>
      </c>
      <c r="K13" s="25">
        <f>'Int 8 - All'!K15</f>
        <v>142</v>
      </c>
      <c r="L13" s="25">
        <f>'Int 8 - All'!J15</f>
        <v>6</v>
      </c>
      <c r="M13" s="24">
        <f>'Int 8 - All'!D15</f>
        <v>47</v>
      </c>
      <c r="N13" s="25">
        <f>'Int 8 - All'!C15</f>
        <v>115</v>
      </c>
      <c r="O13" s="27">
        <f>'Int 8 - All'!B15</f>
        <v>2</v>
      </c>
    </row>
    <row r="14" spans="2:17" ht="15" customHeight="1" x14ac:dyDescent="0.25">
      <c r="B14" s="59" t="s">
        <v>36</v>
      </c>
      <c r="C14" s="9" t="s">
        <v>15</v>
      </c>
      <c r="D14" s="10">
        <f>ROUNDUP(SUM(D6:D9)*1.01,0)</f>
        <v>61</v>
      </c>
      <c r="E14" s="11">
        <f t="shared" ref="E14:O14" si="0">ROUNDUP(SUM(E6:E9)*1.01,0)</f>
        <v>202</v>
      </c>
      <c r="F14" s="11">
        <f t="shared" si="0"/>
        <v>79</v>
      </c>
      <c r="G14" s="10">
        <f t="shared" si="0"/>
        <v>105</v>
      </c>
      <c r="H14" s="11">
        <f t="shared" si="0"/>
        <v>516</v>
      </c>
      <c r="I14" s="13">
        <f t="shared" si="0"/>
        <v>683</v>
      </c>
      <c r="J14" s="12">
        <f t="shared" si="0"/>
        <v>206</v>
      </c>
      <c r="K14" s="11">
        <f t="shared" si="0"/>
        <v>720</v>
      </c>
      <c r="L14" s="11">
        <f t="shared" si="0"/>
        <v>45</v>
      </c>
      <c r="M14" s="10">
        <f t="shared" si="0"/>
        <v>364</v>
      </c>
      <c r="N14" s="11">
        <f t="shared" si="0"/>
        <v>555</v>
      </c>
      <c r="O14" s="13">
        <f t="shared" si="0"/>
        <v>17</v>
      </c>
    </row>
    <row r="15" spans="2:17" ht="13.8" thickBot="1" x14ac:dyDescent="0.3">
      <c r="B15" s="60"/>
      <c r="C15" s="28" t="s">
        <v>19</v>
      </c>
      <c r="D15" s="29">
        <f>ROUNDUP(SUM(D10:D13)*1.01,0)</f>
        <v>53</v>
      </c>
      <c r="E15" s="30">
        <f>ROUNDUP(SUM(E10:E13)*1.01,0)</f>
        <v>223</v>
      </c>
      <c r="F15" s="30">
        <f t="shared" ref="F15:O15" si="1">ROUNDUP(SUM(F10:F13)*1.01,0)</f>
        <v>88</v>
      </c>
      <c r="G15" s="29">
        <f t="shared" si="1"/>
        <v>104</v>
      </c>
      <c r="H15" s="30">
        <f t="shared" si="1"/>
        <v>380</v>
      </c>
      <c r="I15" s="27">
        <f t="shared" si="1"/>
        <v>667</v>
      </c>
      <c r="J15" s="31">
        <f t="shared" si="1"/>
        <v>187</v>
      </c>
      <c r="K15" s="30">
        <f t="shared" si="1"/>
        <v>727</v>
      </c>
      <c r="L15" s="30">
        <f t="shared" si="1"/>
        <v>33</v>
      </c>
      <c r="M15" s="29">
        <f t="shared" si="1"/>
        <v>310</v>
      </c>
      <c r="N15" s="30">
        <f t="shared" si="1"/>
        <v>495</v>
      </c>
      <c r="O15" s="32">
        <f t="shared" si="1"/>
        <v>13</v>
      </c>
    </row>
    <row r="16" spans="2:17" x14ac:dyDescent="0.25">
      <c r="B16" s="78" t="s">
        <v>37</v>
      </c>
      <c r="C16" s="9" t="s">
        <v>15</v>
      </c>
      <c r="D16" s="80">
        <v>1107</v>
      </c>
      <c r="E16" s="81"/>
      <c r="F16" s="82"/>
      <c r="G16" s="80">
        <v>3043</v>
      </c>
      <c r="H16" s="81"/>
      <c r="I16" s="82"/>
      <c r="J16" s="80">
        <v>1744</v>
      </c>
      <c r="K16" s="81"/>
      <c r="L16" s="83"/>
      <c r="M16" s="84">
        <v>2825</v>
      </c>
      <c r="N16" s="81"/>
      <c r="O16" s="83"/>
      <c r="Q16" s="46"/>
    </row>
    <row r="17" spans="2:17" x14ac:dyDescent="0.25">
      <c r="B17" s="79"/>
      <c r="C17" s="14" t="s">
        <v>19</v>
      </c>
      <c r="D17" s="85">
        <v>932</v>
      </c>
      <c r="E17" s="86"/>
      <c r="F17" s="87"/>
      <c r="G17" s="85">
        <v>2446</v>
      </c>
      <c r="H17" s="86"/>
      <c r="I17" s="87"/>
      <c r="J17" s="85">
        <v>1486</v>
      </c>
      <c r="K17" s="86"/>
      <c r="L17" s="88"/>
      <c r="M17" s="89">
        <v>2438</v>
      </c>
      <c r="N17" s="86"/>
      <c r="O17" s="88"/>
      <c r="Q17" s="46"/>
    </row>
    <row r="18" spans="2:17" x14ac:dyDescent="0.25">
      <c r="B18" s="60" t="s">
        <v>38</v>
      </c>
      <c r="C18" s="14" t="s">
        <v>15</v>
      </c>
      <c r="D18" s="85">
        <v>1030</v>
      </c>
      <c r="E18" s="86"/>
      <c r="F18" s="87"/>
      <c r="G18" s="85">
        <v>2595</v>
      </c>
      <c r="H18" s="86"/>
      <c r="I18" s="87"/>
      <c r="J18" s="85">
        <v>1449</v>
      </c>
      <c r="K18" s="86"/>
      <c r="L18" s="88"/>
      <c r="M18" s="89">
        <v>2277</v>
      </c>
      <c r="N18" s="86"/>
      <c r="O18" s="88"/>
      <c r="Q18" s="46"/>
    </row>
    <row r="19" spans="2:17" ht="13.8" thickBot="1" x14ac:dyDescent="0.3">
      <c r="B19" s="90"/>
      <c r="C19" s="28" t="s">
        <v>19</v>
      </c>
      <c r="D19" s="91">
        <v>826</v>
      </c>
      <c r="E19" s="92"/>
      <c r="F19" s="93"/>
      <c r="G19" s="91">
        <v>1989</v>
      </c>
      <c r="H19" s="92"/>
      <c r="I19" s="93"/>
      <c r="J19" s="91">
        <v>1304</v>
      </c>
      <c r="K19" s="92"/>
      <c r="L19" s="94"/>
      <c r="M19" s="95">
        <v>2023</v>
      </c>
      <c r="N19" s="92"/>
      <c r="O19" s="94"/>
      <c r="Q19" s="46"/>
    </row>
    <row r="20" spans="2:17" x14ac:dyDescent="0.25">
      <c r="B20" s="78" t="s">
        <v>39</v>
      </c>
      <c r="C20" s="9" t="s">
        <v>15</v>
      </c>
      <c r="D20" s="97">
        <f>D18/D16</f>
        <v>0.93044263775971092</v>
      </c>
      <c r="E20" s="98"/>
      <c r="F20" s="99"/>
      <c r="G20" s="97">
        <f t="shared" ref="G20:G21" si="2">G18/G16</f>
        <v>0.85277686493591853</v>
      </c>
      <c r="H20" s="98"/>
      <c r="I20" s="99"/>
      <c r="J20" s="97">
        <f t="shared" ref="J20:J21" si="3">J18/J16</f>
        <v>0.83084862385321101</v>
      </c>
      <c r="K20" s="98"/>
      <c r="L20" s="100"/>
      <c r="M20" s="101">
        <f t="shared" ref="M20:M21" si="4">M18/M16</f>
        <v>0.80601769911504428</v>
      </c>
      <c r="N20" s="98"/>
      <c r="O20" s="100"/>
    </row>
    <row r="21" spans="2:17" ht="13.8" thickBot="1" x14ac:dyDescent="0.3">
      <c r="B21" s="96"/>
      <c r="C21" s="23" t="s">
        <v>19</v>
      </c>
      <c r="D21" s="102">
        <f t="shared" ref="D21" si="5">D19/D17</f>
        <v>0.88626609442060089</v>
      </c>
      <c r="E21" s="103"/>
      <c r="F21" s="104"/>
      <c r="G21" s="102">
        <f t="shared" si="2"/>
        <v>0.81316434995911691</v>
      </c>
      <c r="H21" s="103"/>
      <c r="I21" s="104"/>
      <c r="J21" s="102">
        <f t="shared" si="3"/>
        <v>0.87752355316285324</v>
      </c>
      <c r="K21" s="103"/>
      <c r="L21" s="105"/>
      <c r="M21" s="106">
        <f t="shared" si="4"/>
        <v>0.82977850697292865</v>
      </c>
      <c r="N21" s="103"/>
      <c r="O21" s="105"/>
    </row>
    <row r="22" spans="2:17" x14ac:dyDescent="0.25">
      <c r="B22" s="79" t="s">
        <v>40</v>
      </c>
      <c r="C22" s="33" t="s">
        <v>15</v>
      </c>
      <c r="D22" s="34">
        <f>ROUND(D14*D20,0)</f>
        <v>57</v>
      </c>
      <c r="E22" s="35">
        <f>ROUND(E14*D20,0)</f>
        <v>188</v>
      </c>
      <c r="F22" s="35">
        <f>ROUND(F14*D20,0)</f>
        <v>74</v>
      </c>
      <c r="G22" s="10">
        <f t="shared" ref="G22:G23" si="6">ROUND(G14*G20,0)</f>
        <v>90</v>
      </c>
      <c r="H22" s="11">
        <f t="shared" ref="H22:H23" si="7">ROUND(H14*G20,0)</f>
        <v>440</v>
      </c>
      <c r="I22" s="13">
        <f t="shared" ref="I22:I23" si="8">ROUND(I14*G20,0)</f>
        <v>582</v>
      </c>
      <c r="J22" s="36">
        <f t="shared" ref="J22:J23" si="9">ROUND(J14*J20,0)</f>
        <v>171</v>
      </c>
      <c r="K22" s="35">
        <f t="shared" ref="K22:K23" si="10">ROUND(K14*J20,0)</f>
        <v>598</v>
      </c>
      <c r="L22" s="35">
        <f t="shared" ref="L22:L23" si="11">ROUND(L14*J20,0)</f>
        <v>37</v>
      </c>
      <c r="M22" s="34">
        <f t="shared" ref="M22:M23" si="12">ROUND(M14*M20,0)</f>
        <v>293</v>
      </c>
      <c r="N22" s="35">
        <f t="shared" ref="N22:N23" si="13">ROUND(N14*M20,0)</f>
        <v>447</v>
      </c>
      <c r="O22" s="37">
        <f t="shared" ref="O22:O23" si="14">ROUND(O14*M20,0)</f>
        <v>14</v>
      </c>
      <c r="P22">
        <f>SUM(D22:O22)</f>
        <v>2991</v>
      </c>
    </row>
    <row r="23" spans="2:17" ht="13.8" thickBot="1" x14ac:dyDescent="0.3">
      <c r="B23" s="73"/>
      <c r="C23" s="23" t="s">
        <v>19</v>
      </c>
      <c r="D23" s="24">
        <f t="shared" ref="D23" si="15">ROUND(D15*D21,0)</f>
        <v>47</v>
      </c>
      <c r="E23" s="25">
        <f>ROUND(E15*D21,0)</f>
        <v>198</v>
      </c>
      <c r="F23" s="25">
        <f>ROUND(F15*D21,0)</f>
        <v>78</v>
      </c>
      <c r="G23" s="24">
        <f t="shared" si="6"/>
        <v>85</v>
      </c>
      <c r="H23" s="25">
        <f t="shared" si="7"/>
        <v>309</v>
      </c>
      <c r="I23" s="27">
        <f t="shared" si="8"/>
        <v>542</v>
      </c>
      <c r="J23" s="26">
        <f t="shared" si="9"/>
        <v>164</v>
      </c>
      <c r="K23" s="25">
        <f t="shared" si="10"/>
        <v>638</v>
      </c>
      <c r="L23" s="25">
        <f t="shared" si="11"/>
        <v>29</v>
      </c>
      <c r="M23" s="24">
        <f t="shared" si="12"/>
        <v>257</v>
      </c>
      <c r="N23" s="25">
        <f t="shared" si="13"/>
        <v>411</v>
      </c>
      <c r="O23" s="27">
        <f t="shared" si="14"/>
        <v>11</v>
      </c>
      <c r="P23">
        <f>SUM(D23:O23)</f>
        <v>2769</v>
      </c>
      <c r="Q23" s="46"/>
    </row>
    <row r="24" spans="2:17" x14ac:dyDescent="0.25">
      <c r="B24" s="79" t="s">
        <v>41</v>
      </c>
      <c r="C24" s="33" t="s">
        <v>15</v>
      </c>
      <c r="D24" s="34">
        <v>40</v>
      </c>
      <c r="E24" s="35">
        <v>138</v>
      </c>
      <c r="F24" s="35">
        <v>61</v>
      </c>
      <c r="G24" s="34">
        <v>71</v>
      </c>
      <c r="H24" s="35">
        <v>398</v>
      </c>
      <c r="I24" s="37">
        <v>273</v>
      </c>
      <c r="J24" s="36">
        <v>142</v>
      </c>
      <c r="K24" s="35">
        <v>566</v>
      </c>
      <c r="L24" s="35">
        <v>62</v>
      </c>
      <c r="M24" s="34">
        <v>213</v>
      </c>
      <c r="N24" s="35">
        <v>447</v>
      </c>
      <c r="O24" s="37">
        <v>26</v>
      </c>
      <c r="P24">
        <f>SUM(D24:O24)</f>
        <v>2437</v>
      </c>
      <c r="Q24" s="46"/>
    </row>
    <row r="25" spans="2:17" ht="13.8" thickBot="1" x14ac:dyDescent="0.3">
      <c r="B25" s="73"/>
      <c r="C25" s="23" t="s">
        <v>19</v>
      </c>
      <c r="D25" s="24">
        <v>37</v>
      </c>
      <c r="E25" s="25">
        <v>159</v>
      </c>
      <c r="F25" s="25">
        <v>31</v>
      </c>
      <c r="G25" s="24">
        <v>45</v>
      </c>
      <c r="H25" s="25">
        <v>332</v>
      </c>
      <c r="I25" s="27">
        <v>232</v>
      </c>
      <c r="J25" s="26">
        <v>133</v>
      </c>
      <c r="K25" s="25">
        <v>546</v>
      </c>
      <c r="L25" s="25">
        <v>42</v>
      </c>
      <c r="M25" s="24">
        <v>178</v>
      </c>
      <c r="N25" s="25">
        <v>388</v>
      </c>
      <c r="O25" s="27">
        <v>31</v>
      </c>
      <c r="P25">
        <f>SUM(D25:O25)</f>
        <v>2154</v>
      </c>
      <c r="Q25" s="46"/>
    </row>
    <row r="26" spans="2:17" x14ac:dyDescent="0.25">
      <c r="B26" s="79" t="s">
        <v>42</v>
      </c>
      <c r="C26" s="33" t="s">
        <v>15</v>
      </c>
      <c r="D26" s="38">
        <f>D24/D22</f>
        <v>0.70175438596491224</v>
      </c>
      <c r="E26" s="39">
        <f t="shared" ref="E26:O26" si="16">E24/E22</f>
        <v>0.73404255319148937</v>
      </c>
      <c r="F26" s="39">
        <f t="shared" si="16"/>
        <v>0.82432432432432434</v>
      </c>
      <c r="G26" s="38">
        <f t="shared" si="16"/>
        <v>0.78888888888888886</v>
      </c>
      <c r="H26" s="39">
        <f t="shared" si="16"/>
        <v>0.90454545454545454</v>
      </c>
      <c r="I26" s="40">
        <f t="shared" si="16"/>
        <v>0.46907216494845361</v>
      </c>
      <c r="J26" s="41">
        <f t="shared" si="16"/>
        <v>0.83040935672514615</v>
      </c>
      <c r="K26" s="39">
        <f>K24/K22</f>
        <v>0.94648829431438131</v>
      </c>
      <c r="L26" s="39">
        <f>L24/L22</f>
        <v>1.6756756756756757</v>
      </c>
      <c r="M26" s="38">
        <f t="shared" si="16"/>
        <v>0.726962457337884</v>
      </c>
      <c r="N26" s="39">
        <f t="shared" si="16"/>
        <v>1</v>
      </c>
      <c r="O26" s="40">
        <f t="shared" si="16"/>
        <v>1.8571428571428572</v>
      </c>
    </row>
    <row r="27" spans="2:17" ht="13.8" thickBot="1" x14ac:dyDescent="0.3">
      <c r="B27" s="73"/>
      <c r="C27" s="23" t="s">
        <v>19</v>
      </c>
      <c r="D27" s="42">
        <f t="shared" ref="D27:O27" si="17">D25/D23</f>
        <v>0.78723404255319152</v>
      </c>
      <c r="E27" s="43">
        <f t="shared" si="17"/>
        <v>0.80303030303030298</v>
      </c>
      <c r="F27" s="43">
        <f t="shared" si="17"/>
        <v>0.39743589743589741</v>
      </c>
      <c r="G27" s="42">
        <f t="shared" si="17"/>
        <v>0.52941176470588236</v>
      </c>
      <c r="H27" s="43">
        <f t="shared" si="17"/>
        <v>1.0744336569579287</v>
      </c>
      <c r="I27" s="44">
        <f t="shared" si="17"/>
        <v>0.4280442804428044</v>
      </c>
      <c r="J27" s="45">
        <f t="shared" si="17"/>
        <v>0.81097560975609762</v>
      </c>
      <c r="K27" s="43">
        <f t="shared" si="17"/>
        <v>0.85579937304075238</v>
      </c>
      <c r="L27" s="43">
        <f t="shared" si="17"/>
        <v>1.4482758620689655</v>
      </c>
      <c r="M27" s="42">
        <f t="shared" si="17"/>
        <v>0.69260700389105057</v>
      </c>
      <c r="N27" s="43">
        <f t="shared" si="17"/>
        <v>0.94403892944038925</v>
      </c>
      <c r="O27" s="44">
        <f t="shared" si="17"/>
        <v>2.8181818181818183</v>
      </c>
    </row>
    <row r="28" spans="2:17" x14ac:dyDescent="0.25">
      <c r="B28" s="79" t="s">
        <v>43</v>
      </c>
      <c r="C28" s="33" t="s">
        <v>15</v>
      </c>
      <c r="D28" s="107">
        <f>SUM(D24:F24)/SUM(D22:F22)</f>
        <v>0.7492163009404389</v>
      </c>
      <c r="E28" s="108"/>
      <c r="F28" s="109"/>
      <c r="G28" s="107">
        <f>SUM(G24:I24)/SUM(G22:I22)</f>
        <v>0.66726618705035967</v>
      </c>
      <c r="H28" s="108"/>
      <c r="I28" s="109"/>
      <c r="J28" s="108">
        <f>SUM(J24:L24)/SUM(J22:L22)</f>
        <v>0.95533498759305213</v>
      </c>
      <c r="K28" s="108"/>
      <c r="L28" s="109"/>
      <c r="M28" s="107">
        <f t="shared" ref="M28:M29" si="18">SUM(M24:O24)/SUM(M22:O22)</f>
        <v>0.90981432360742709</v>
      </c>
      <c r="N28" s="108"/>
      <c r="O28" s="109"/>
    </row>
    <row r="29" spans="2:17" ht="13.8" thickBot="1" x14ac:dyDescent="0.3">
      <c r="B29" s="73"/>
      <c r="C29" s="23" t="s">
        <v>19</v>
      </c>
      <c r="D29" s="116">
        <f t="shared" ref="D29" si="19">SUM(D25:F25)/SUM(D23:F23)</f>
        <v>0.70278637770897834</v>
      </c>
      <c r="E29" s="117"/>
      <c r="F29" s="118"/>
      <c r="G29" s="116">
        <f t="shared" ref="G29" si="20">SUM(G25:I25)/SUM(G23:I23)</f>
        <v>0.65064102564102566</v>
      </c>
      <c r="H29" s="117"/>
      <c r="I29" s="118"/>
      <c r="J29" s="117">
        <f t="shared" ref="J29" si="21">SUM(J25:L25)/SUM(J23:L23)</f>
        <v>0.86762936221419973</v>
      </c>
      <c r="K29" s="117"/>
      <c r="L29" s="118"/>
      <c r="M29" s="116">
        <f t="shared" si="18"/>
        <v>0.87923416789396169</v>
      </c>
      <c r="N29" s="117"/>
      <c r="O29" s="118"/>
    </row>
    <row r="30" spans="2:17" x14ac:dyDescent="0.25">
      <c r="B30" s="79" t="s">
        <v>44</v>
      </c>
      <c r="C30" s="33" t="s">
        <v>15</v>
      </c>
      <c r="D30" s="110">
        <f>SUM(D24:O24)/SUM(D22:O22)</f>
        <v>0.81477766633233029</v>
      </c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2"/>
    </row>
    <row r="31" spans="2:17" ht="13.8" thickBot="1" x14ac:dyDescent="0.3">
      <c r="B31" s="73"/>
      <c r="C31" s="23" t="s">
        <v>19</v>
      </c>
      <c r="D31" s="113">
        <f>SUM(D25:O25)/SUM(D23:O23)</f>
        <v>0.77789815817984831</v>
      </c>
      <c r="E31" s="114"/>
      <c r="F31" s="114"/>
      <c r="G31" s="114"/>
      <c r="H31" s="114"/>
      <c r="I31" s="114"/>
      <c r="J31" s="114"/>
      <c r="K31" s="114"/>
      <c r="L31" s="114"/>
      <c r="M31" s="114"/>
      <c r="N31" s="114"/>
      <c r="O31" s="115"/>
    </row>
  </sheetData>
  <mergeCells count="54">
    <mergeCell ref="B30:B31"/>
    <mergeCell ref="D30:O30"/>
    <mergeCell ref="D31:O31"/>
    <mergeCell ref="J28:L28"/>
    <mergeCell ref="M28:O28"/>
    <mergeCell ref="D29:F29"/>
    <mergeCell ref="G29:I29"/>
    <mergeCell ref="J29:L29"/>
    <mergeCell ref="M29:O29"/>
    <mergeCell ref="G28:I28"/>
    <mergeCell ref="B22:B23"/>
    <mergeCell ref="B24:B25"/>
    <mergeCell ref="B26:B27"/>
    <mergeCell ref="B28:B29"/>
    <mergeCell ref="D28:F28"/>
    <mergeCell ref="B20:B21"/>
    <mergeCell ref="D20:F20"/>
    <mergeCell ref="G20:I20"/>
    <mergeCell ref="J20:L20"/>
    <mergeCell ref="M20:O20"/>
    <mergeCell ref="D21:F21"/>
    <mergeCell ref="G21:I21"/>
    <mergeCell ref="J21:L21"/>
    <mergeCell ref="M21:O21"/>
    <mergeCell ref="B18:B19"/>
    <mergeCell ref="D18:F18"/>
    <mergeCell ref="G18:I18"/>
    <mergeCell ref="J18:L18"/>
    <mergeCell ref="M18:O18"/>
    <mergeCell ref="D19:F19"/>
    <mergeCell ref="G19:I19"/>
    <mergeCell ref="J19:L19"/>
    <mergeCell ref="M19:O19"/>
    <mergeCell ref="B16:B17"/>
    <mergeCell ref="D16:F16"/>
    <mergeCell ref="G16:I16"/>
    <mergeCell ref="J16:L16"/>
    <mergeCell ref="M16:O16"/>
    <mergeCell ref="D17:F17"/>
    <mergeCell ref="G17:I17"/>
    <mergeCell ref="J17:L17"/>
    <mergeCell ref="M17:O17"/>
    <mergeCell ref="B14:B15"/>
    <mergeCell ref="D2:O2"/>
    <mergeCell ref="D3:F3"/>
    <mergeCell ref="G3:I3"/>
    <mergeCell ref="J3:L3"/>
    <mergeCell ref="B5:C5"/>
    <mergeCell ref="B6:B13"/>
    <mergeCell ref="M3:O3"/>
    <mergeCell ref="D4:F4"/>
    <mergeCell ref="G4:I4"/>
    <mergeCell ref="J4:L4"/>
    <mergeCell ref="M4:O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Int 8 - All</vt:lpstr>
      <vt:lpstr>Int 8 - HV</vt:lpstr>
      <vt:lpstr>Int 8 - 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 Conant</dc:creator>
  <cp:lastModifiedBy>Erik Mihok</cp:lastModifiedBy>
  <dcterms:created xsi:type="dcterms:W3CDTF">2021-02-03T16:18:10Z</dcterms:created>
  <dcterms:modified xsi:type="dcterms:W3CDTF">2024-08-28T16:09:42Z</dcterms:modified>
</cp:coreProperties>
</file>